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h\Google Drive\FY18-19 ACCA Joint Bid\Metal Pipe\"/>
    </mc:Choice>
  </mc:AlternateContent>
  <bookViews>
    <workbookView xWindow="0" yWindow="0" windowWidth="7476" windowHeight="4212" activeTab="3"/>
  </bookViews>
  <sheets>
    <sheet name="Counties By Region" sheetId="21" r:id="rId1"/>
    <sheet name="PICKED UP PLANT-West Central" sheetId="6" r:id="rId2"/>
    <sheet name="DELIVERED-West Central" sheetId="7" r:id="rId3"/>
    <sheet name="WC Region Per Foot Cost" sheetId="5" r:id="rId4"/>
  </sheets>
  <definedNames>
    <definedName name="_xlnm.Print_Area" localSheetId="3">'WC Region Per Foot Cost'!$A$184:$C$242</definedName>
  </definedNames>
  <calcPr calcId="152511"/>
</workbook>
</file>

<file path=xl/calcChain.xml><?xml version="1.0" encoding="utf-8"?>
<calcChain xmlns="http://schemas.openxmlformats.org/spreadsheetml/2006/main">
  <c r="D44" i="5" l="1"/>
  <c r="E44" i="5"/>
  <c r="F44" i="5"/>
  <c r="G44" i="5"/>
  <c r="H44" i="5"/>
  <c r="I44" i="5"/>
  <c r="J44" i="5"/>
  <c r="K44" i="5"/>
  <c r="D45" i="5"/>
  <c r="E45" i="5"/>
  <c r="F45" i="5"/>
  <c r="G45" i="5"/>
  <c r="H45" i="5"/>
  <c r="I45" i="5"/>
  <c r="J45" i="5"/>
  <c r="K45" i="5"/>
  <c r="D46" i="5"/>
  <c r="E46" i="5"/>
  <c r="F46" i="5"/>
  <c r="G46" i="5"/>
  <c r="H46" i="5"/>
  <c r="I46" i="5"/>
  <c r="J46" i="5"/>
  <c r="K46" i="5"/>
  <c r="D47" i="5"/>
  <c r="E47" i="5"/>
  <c r="F47" i="5"/>
  <c r="G47" i="5"/>
  <c r="H47" i="5"/>
  <c r="I47" i="5"/>
  <c r="J47" i="5"/>
  <c r="K47" i="5"/>
  <c r="D48" i="5"/>
  <c r="E48" i="5"/>
  <c r="F48" i="5"/>
  <c r="G48" i="5"/>
  <c r="H48" i="5"/>
  <c r="I48" i="5"/>
  <c r="J48" i="5"/>
  <c r="K48" i="5"/>
  <c r="D49" i="5"/>
  <c r="E49" i="5"/>
  <c r="F49" i="5"/>
  <c r="G49" i="5"/>
  <c r="H49" i="5"/>
  <c r="I49" i="5"/>
  <c r="J49" i="5"/>
  <c r="K49" i="5"/>
  <c r="E43" i="5"/>
  <c r="F43" i="5"/>
  <c r="G43" i="5"/>
  <c r="H43" i="5"/>
  <c r="I43" i="5"/>
  <c r="J43" i="5"/>
  <c r="K43" i="5"/>
  <c r="D62" i="5"/>
  <c r="E62" i="5"/>
  <c r="F62" i="5"/>
  <c r="G62" i="5"/>
  <c r="H62" i="5"/>
  <c r="I62" i="5"/>
  <c r="J62" i="5"/>
  <c r="K62" i="5"/>
  <c r="D63" i="5"/>
  <c r="E63" i="5"/>
  <c r="F63" i="5"/>
  <c r="G63" i="5"/>
  <c r="H63" i="5"/>
  <c r="I63" i="5"/>
  <c r="J63" i="5"/>
  <c r="K63" i="5"/>
  <c r="D64" i="5"/>
  <c r="E64" i="5"/>
  <c r="F64" i="5"/>
  <c r="G64" i="5"/>
  <c r="H64" i="5"/>
  <c r="I64" i="5"/>
  <c r="J64" i="5"/>
  <c r="K64" i="5"/>
  <c r="D65" i="5"/>
  <c r="E65" i="5"/>
  <c r="F65" i="5"/>
  <c r="G65" i="5"/>
  <c r="H65" i="5"/>
  <c r="I65" i="5"/>
  <c r="J65" i="5"/>
  <c r="K65" i="5"/>
  <c r="D66" i="5"/>
  <c r="E66" i="5"/>
  <c r="F66" i="5"/>
  <c r="G66" i="5"/>
  <c r="H66" i="5"/>
  <c r="I66" i="5"/>
  <c r="J66" i="5"/>
  <c r="K66" i="5"/>
  <c r="D67" i="5"/>
  <c r="E67" i="5"/>
  <c r="F67" i="5"/>
  <c r="G67" i="5"/>
  <c r="H67" i="5"/>
  <c r="I67" i="5"/>
  <c r="J67" i="5"/>
  <c r="K67" i="5"/>
  <c r="D68" i="5"/>
  <c r="E68" i="5"/>
  <c r="F68" i="5"/>
  <c r="G68" i="5"/>
  <c r="H68" i="5"/>
  <c r="I68" i="5"/>
  <c r="J68" i="5"/>
  <c r="K68" i="5"/>
  <c r="E61" i="5"/>
  <c r="F61" i="5"/>
  <c r="G61" i="5"/>
  <c r="H61" i="5"/>
  <c r="I61" i="5"/>
  <c r="J61" i="5"/>
  <c r="K61" i="5"/>
  <c r="D71" i="5"/>
  <c r="E71" i="5"/>
  <c r="F71" i="5"/>
  <c r="G71" i="5"/>
  <c r="H71" i="5"/>
  <c r="I71" i="5"/>
  <c r="J71" i="5"/>
  <c r="K71" i="5"/>
  <c r="D72" i="5"/>
  <c r="E72" i="5"/>
  <c r="F72" i="5"/>
  <c r="G72" i="5"/>
  <c r="H72" i="5"/>
  <c r="I72" i="5"/>
  <c r="J72" i="5"/>
  <c r="K72" i="5"/>
  <c r="D73" i="5"/>
  <c r="E73" i="5"/>
  <c r="F73" i="5"/>
  <c r="G73" i="5"/>
  <c r="H73" i="5"/>
  <c r="I73" i="5"/>
  <c r="J73" i="5"/>
  <c r="K73" i="5"/>
  <c r="D74" i="5"/>
  <c r="E74" i="5"/>
  <c r="F74" i="5"/>
  <c r="G74" i="5"/>
  <c r="H74" i="5"/>
  <c r="I74" i="5"/>
  <c r="J74" i="5"/>
  <c r="K74" i="5"/>
  <c r="D75" i="5"/>
  <c r="E75" i="5"/>
  <c r="F75" i="5"/>
  <c r="G75" i="5"/>
  <c r="H75" i="5"/>
  <c r="I75" i="5"/>
  <c r="J75" i="5"/>
  <c r="K75" i="5"/>
  <c r="D76" i="5"/>
  <c r="E76" i="5"/>
  <c r="F76" i="5"/>
  <c r="G76" i="5"/>
  <c r="H76" i="5"/>
  <c r="I76" i="5"/>
  <c r="J76" i="5"/>
  <c r="K76" i="5"/>
  <c r="D77" i="5"/>
  <c r="E77" i="5"/>
  <c r="F77" i="5"/>
  <c r="G77" i="5"/>
  <c r="H77" i="5"/>
  <c r="I77" i="5"/>
  <c r="J77" i="5"/>
  <c r="K77" i="5"/>
  <c r="D78" i="5"/>
  <c r="E78" i="5"/>
  <c r="F78" i="5"/>
  <c r="G78" i="5"/>
  <c r="H78" i="5"/>
  <c r="I78" i="5"/>
  <c r="J78" i="5"/>
  <c r="K78" i="5"/>
  <c r="E70" i="5"/>
  <c r="F70" i="5"/>
  <c r="G70" i="5"/>
  <c r="H70" i="5"/>
  <c r="I70" i="5"/>
  <c r="J70" i="5"/>
  <c r="K70" i="5"/>
  <c r="D81" i="5"/>
  <c r="E81" i="5"/>
  <c r="F81" i="5"/>
  <c r="G81" i="5"/>
  <c r="H81" i="5"/>
  <c r="I81" i="5"/>
  <c r="J81" i="5"/>
  <c r="K81" i="5"/>
  <c r="D82" i="5"/>
  <c r="E82" i="5"/>
  <c r="F82" i="5"/>
  <c r="G82" i="5"/>
  <c r="H82" i="5"/>
  <c r="I82" i="5"/>
  <c r="J82" i="5"/>
  <c r="K82" i="5"/>
  <c r="D83" i="5"/>
  <c r="E83" i="5"/>
  <c r="F83" i="5"/>
  <c r="G83" i="5"/>
  <c r="H83" i="5"/>
  <c r="I83" i="5"/>
  <c r="J83" i="5"/>
  <c r="K83" i="5"/>
  <c r="D84" i="5"/>
  <c r="E84" i="5"/>
  <c r="F84" i="5"/>
  <c r="G84" i="5"/>
  <c r="H84" i="5"/>
  <c r="I84" i="5"/>
  <c r="J84" i="5"/>
  <c r="K84" i="5"/>
  <c r="D85" i="5"/>
  <c r="E85" i="5"/>
  <c r="F85" i="5"/>
  <c r="G85" i="5"/>
  <c r="H85" i="5"/>
  <c r="I85" i="5"/>
  <c r="J85" i="5"/>
  <c r="K85" i="5"/>
  <c r="D86" i="5"/>
  <c r="E86" i="5"/>
  <c r="F86" i="5"/>
  <c r="G86" i="5"/>
  <c r="H86" i="5"/>
  <c r="I86" i="5"/>
  <c r="J86" i="5"/>
  <c r="K86" i="5"/>
  <c r="D87" i="5"/>
  <c r="E87" i="5"/>
  <c r="F87" i="5"/>
  <c r="G87" i="5"/>
  <c r="H87" i="5"/>
  <c r="I87" i="5"/>
  <c r="J87" i="5"/>
  <c r="K87" i="5"/>
  <c r="D88" i="5"/>
  <c r="E88" i="5"/>
  <c r="F88" i="5"/>
  <c r="G88" i="5"/>
  <c r="H88" i="5"/>
  <c r="I88" i="5"/>
  <c r="J88" i="5"/>
  <c r="K88" i="5"/>
  <c r="E80" i="5"/>
  <c r="F80" i="5"/>
  <c r="G80" i="5"/>
  <c r="H80" i="5"/>
  <c r="I80" i="5"/>
  <c r="J80" i="5"/>
  <c r="K80" i="5"/>
  <c r="D91" i="5"/>
  <c r="E91" i="5"/>
  <c r="F91" i="5"/>
  <c r="G91" i="5"/>
  <c r="H91" i="5"/>
  <c r="I91" i="5"/>
  <c r="J91" i="5"/>
  <c r="K91" i="5"/>
  <c r="D92" i="5"/>
  <c r="E92" i="5"/>
  <c r="F92" i="5"/>
  <c r="G92" i="5"/>
  <c r="H92" i="5"/>
  <c r="I92" i="5"/>
  <c r="J92" i="5"/>
  <c r="K92" i="5"/>
  <c r="D93" i="5"/>
  <c r="E93" i="5"/>
  <c r="F93" i="5"/>
  <c r="G93" i="5"/>
  <c r="H93" i="5"/>
  <c r="I93" i="5"/>
  <c r="J93" i="5"/>
  <c r="K93" i="5"/>
  <c r="D94" i="5"/>
  <c r="E94" i="5"/>
  <c r="F94" i="5"/>
  <c r="G94" i="5"/>
  <c r="H94" i="5"/>
  <c r="I94" i="5"/>
  <c r="J94" i="5"/>
  <c r="K94" i="5"/>
  <c r="D95" i="5"/>
  <c r="E95" i="5"/>
  <c r="F95" i="5"/>
  <c r="G95" i="5"/>
  <c r="H95" i="5"/>
  <c r="I95" i="5"/>
  <c r="J95" i="5"/>
  <c r="K95" i="5"/>
  <c r="D96" i="5"/>
  <c r="E96" i="5"/>
  <c r="F96" i="5"/>
  <c r="G96" i="5"/>
  <c r="H96" i="5"/>
  <c r="I96" i="5"/>
  <c r="J96" i="5"/>
  <c r="K96" i="5"/>
  <c r="E90" i="5"/>
  <c r="F90" i="5"/>
  <c r="G90" i="5"/>
  <c r="H90" i="5"/>
  <c r="I90" i="5"/>
  <c r="J90" i="5"/>
  <c r="K90" i="5"/>
  <c r="D99" i="5"/>
  <c r="E99" i="5"/>
  <c r="F99" i="5"/>
  <c r="G99" i="5"/>
  <c r="H99" i="5"/>
  <c r="I99" i="5"/>
  <c r="J99" i="5"/>
  <c r="K99" i="5"/>
  <c r="E98" i="5"/>
  <c r="F98" i="5"/>
  <c r="G98" i="5"/>
  <c r="H98" i="5"/>
  <c r="I98" i="5"/>
  <c r="J98" i="5"/>
  <c r="K98" i="5"/>
  <c r="D109" i="5"/>
  <c r="E109" i="5"/>
  <c r="F109" i="5"/>
  <c r="G109" i="5"/>
  <c r="H109" i="5"/>
  <c r="I109" i="5"/>
  <c r="J109" i="5"/>
  <c r="K109" i="5"/>
  <c r="D110" i="5"/>
  <c r="E110" i="5"/>
  <c r="F110" i="5"/>
  <c r="G110" i="5"/>
  <c r="H110" i="5"/>
  <c r="I110" i="5"/>
  <c r="J110" i="5"/>
  <c r="K110" i="5"/>
  <c r="D111" i="5"/>
  <c r="E111" i="5"/>
  <c r="F111" i="5"/>
  <c r="G111" i="5"/>
  <c r="H111" i="5"/>
  <c r="I111" i="5"/>
  <c r="J111" i="5"/>
  <c r="K111" i="5"/>
  <c r="D112" i="5"/>
  <c r="E112" i="5"/>
  <c r="F112" i="5"/>
  <c r="G112" i="5"/>
  <c r="H112" i="5"/>
  <c r="I112" i="5"/>
  <c r="J112" i="5"/>
  <c r="K112" i="5"/>
  <c r="D113" i="5"/>
  <c r="E113" i="5"/>
  <c r="F113" i="5"/>
  <c r="G113" i="5"/>
  <c r="H113" i="5"/>
  <c r="I113" i="5"/>
  <c r="J113" i="5"/>
  <c r="K113" i="5"/>
  <c r="D114" i="5"/>
  <c r="E114" i="5"/>
  <c r="F114" i="5"/>
  <c r="G114" i="5"/>
  <c r="H114" i="5"/>
  <c r="I114" i="5"/>
  <c r="J114" i="5"/>
  <c r="K114" i="5"/>
  <c r="D115" i="5"/>
  <c r="E115" i="5"/>
  <c r="F115" i="5"/>
  <c r="G115" i="5"/>
  <c r="H115" i="5"/>
  <c r="I115" i="5"/>
  <c r="J115" i="5"/>
  <c r="K115" i="5"/>
  <c r="D116" i="5"/>
  <c r="E116" i="5"/>
  <c r="F116" i="5"/>
  <c r="G116" i="5"/>
  <c r="H116" i="5"/>
  <c r="I116" i="5"/>
  <c r="J116" i="5"/>
  <c r="K116" i="5"/>
  <c r="E108" i="5"/>
  <c r="F108" i="5"/>
  <c r="G108" i="5"/>
  <c r="H108" i="5"/>
  <c r="I108" i="5"/>
  <c r="J108" i="5"/>
  <c r="K108" i="5"/>
  <c r="D119" i="5"/>
  <c r="E119" i="5"/>
  <c r="F119" i="5"/>
  <c r="G119" i="5"/>
  <c r="H119" i="5"/>
  <c r="I119" i="5"/>
  <c r="J119" i="5"/>
  <c r="K119" i="5"/>
  <c r="D120" i="5"/>
  <c r="E120" i="5"/>
  <c r="F120" i="5"/>
  <c r="G120" i="5"/>
  <c r="H120" i="5"/>
  <c r="I120" i="5"/>
  <c r="J120" i="5"/>
  <c r="K120" i="5"/>
  <c r="D121" i="5"/>
  <c r="E121" i="5"/>
  <c r="F121" i="5"/>
  <c r="G121" i="5"/>
  <c r="H121" i="5"/>
  <c r="I121" i="5"/>
  <c r="J121" i="5"/>
  <c r="K121" i="5"/>
  <c r="D122" i="5"/>
  <c r="E122" i="5"/>
  <c r="F122" i="5"/>
  <c r="G122" i="5"/>
  <c r="H122" i="5"/>
  <c r="I122" i="5"/>
  <c r="J122" i="5"/>
  <c r="K122" i="5"/>
  <c r="D123" i="5"/>
  <c r="E123" i="5"/>
  <c r="F123" i="5"/>
  <c r="G123" i="5"/>
  <c r="H123" i="5"/>
  <c r="I123" i="5"/>
  <c r="J123" i="5"/>
  <c r="K123" i="5"/>
  <c r="D124" i="5"/>
  <c r="E124" i="5"/>
  <c r="F124" i="5"/>
  <c r="G124" i="5"/>
  <c r="H124" i="5"/>
  <c r="I124" i="5"/>
  <c r="J124" i="5"/>
  <c r="K124" i="5"/>
  <c r="D125" i="5"/>
  <c r="E125" i="5"/>
  <c r="F125" i="5"/>
  <c r="G125" i="5"/>
  <c r="H125" i="5"/>
  <c r="I125" i="5"/>
  <c r="J125" i="5"/>
  <c r="K125" i="5"/>
  <c r="D126" i="5"/>
  <c r="E126" i="5"/>
  <c r="F126" i="5"/>
  <c r="G126" i="5"/>
  <c r="H126" i="5"/>
  <c r="I126" i="5"/>
  <c r="J126" i="5"/>
  <c r="K126" i="5"/>
  <c r="D127" i="5"/>
  <c r="E127" i="5"/>
  <c r="F127" i="5"/>
  <c r="G127" i="5"/>
  <c r="H127" i="5"/>
  <c r="I127" i="5"/>
  <c r="J127" i="5"/>
  <c r="K127" i="5"/>
  <c r="D128" i="5"/>
  <c r="E128" i="5"/>
  <c r="F128" i="5"/>
  <c r="G128" i="5"/>
  <c r="H128" i="5"/>
  <c r="I128" i="5"/>
  <c r="J128" i="5"/>
  <c r="K128" i="5"/>
  <c r="D129" i="5"/>
  <c r="E129" i="5"/>
  <c r="F129" i="5"/>
  <c r="G129" i="5"/>
  <c r="H129" i="5"/>
  <c r="I129" i="5"/>
  <c r="J129" i="5"/>
  <c r="K129" i="5"/>
  <c r="E118" i="5"/>
  <c r="F118" i="5"/>
  <c r="G118" i="5"/>
  <c r="H118" i="5"/>
  <c r="I118" i="5"/>
  <c r="J118" i="5"/>
  <c r="K118" i="5"/>
  <c r="D132" i="5"/>
  <c r="E132" i="5"/>
  <c r="F132" i="5"/>
  <c r="G132" i="5"/>
  <c r="H132" i="5"/>
  <c r="I132" i="5"/>
  <c r="J132" i="5"/>
  <c r="K132" i="5"/>
  <c r="D133" i="5"/>
  <c r="E133" i="5"/>
  <c r="F133" i="5"/>
  <c r="G133" i="5"/>
  <c r="H133" i="5"/>
  <c r="I133" i="5"/>
  <c r="J133" i="5"/>
  <c r="K133" i="5"/>
  <c r="D134" i="5"/>
  <c r="E134" i="5"/>
  <c r="F134" i="5"/>
  <c r="G134" i="5"/>
  <c r="H134" i="5"/>
  <c r="I134" i="5"/>
  <c r="J134" i="5"/>
  <c r="K134" i="5"/>
  <c r="D135" i="5"/>
  <c r="E135" i="5"/>
  <c r="F135" i="5"/>
  <c r="G135" i="5"/>
  <c r="H135" i="5"/>
  <c r="I135" i="5"/>
  <c r="J135" i="5"/>
  <c r="K135" i="5"/>
  <c r="D136" i="5"/>
  <c r="E136" i="5"/>
  <c r="F136" i="5"/>
  <c r="G136" i="5"/>
  <c r="H136" i="5"/>
  <c r="I136" i="5"/>
  <c r="J136" i="5"/>
  <c r="K136" i="5"/>
  <c r="D137" i="5"/>
  <c r="E137" i="5"/>
  <c r="F137" i="5"/>
  <c r="G137" i="5"/>
  <c r="H137" i="5"/>
  <c r="I137" i="5"/>
  <c r="J137" i="5"/>
  <c r="K137" i="5"/>
  <c r="D138" i="5"/>
  <c r="E138" i="5"/>
  <c r="F138" i="5"/>
  <c r="G138" i="5"/>
  <c r="H138" i="5"/>
  <c r="I138" i="5"/>
  <c r="J138" i="5"/>
  <c r="K138" i="5"/>
  <c r="D139" i="5"/>
  <c r="E139" i="5"/>
  <c r="F139" i="5"/>
  <c r="G139" i="5"/>
  <c r="H139" i="5"/>
  <c r="I139" i="5"/>
  <c r="J139" i="5"/>
  <c r="K139" i="5"/>
  <c r="D140" i="5"/>
  <c r="E140" i="5"/>
  <c r="F140" i="5"/>
  <c r="G140" i="5"/>
  <c r="H140" i="5"/>
  <c r="I140" i="5"/>
  <c r="J140" i="5"/>
  <c r="K140" i="5"/>
  <c r="D141" i="5"/>
  <c r="E141" i="5"/>
  <c r="F141" i="5"/>
  <c r="G141" i="5"/>
  <c r="H141" i="5"/>
  <c r="I141" i="5"/>
  <c r="J141" i="5"/>
  <c r="K141" i="5"/>
  <c r="D142" i="5"/>
  <c r="E142" i="5"/>
  <c r="F142" i="5"/>
  <c r="G142" i="5"/>
  <c r="H142" i="5"/>
  <c r="I142" i="5"/>
  <c r="J142" i="5"/>
  <c r="K142" i="5"/>
  <c r="D143" i="5"/>
  <c r="E143" i="5"/>
  <c r="F143" i="5"/>
  <c r="G143" i="5"/>
  <c r="H143" i="5"/>
  <c r="I143" i="5"/>
  <c r="J143" i="5"/>
  <c r="K143" i="5"/>
  <c r="D144" i="5"/>
  <c r="E144" i="5"/>
  <c r="F144" i="5"/>
  <c r="G144" i="5"/>
  <c r="H144" i="5"/>
  <c r="I144" i="5"/>
  <c r="J144" i="5"/>
  <c r="K144" i="5"/>
  <c r="D145" i="5"/>
  <c r="E145" i="5"/>
  <c r="F145" i="5"/>
  <c r="G145" i="5"/>
  <c r="H145" i="5"/>
  <c r="I145" i="5"/>
  <c r="J145" i="5"/>
  <c r="K145" i="5"/>
  <c r="E131" i="5"/>
  <c r="F131" i="5"/>
  <c r="G131" i="5"/>
  <c r="H131" i="5"/>
  <c r="I131" i="5"/>
  <c r="J131" i="5"/>
  <c r="K131" i="5"/>
  <c r="D148" i="5"/>
  <c r="E148" i="5"/>
  <c r="F148" i="5"/>
  <c r="G148" i="5"/>
  <c r="H148" i="5"/>
  <c r="I148" i="5"/>
  <c r="J148" i="5"/>
  <c r="K148" i="5"/>
  <c r="D149" i="5"/>
  <c r="E149" i="5"/>
  <c r="F149" i="5"/>
  <c r="G149" i="5"/>
  <c r="H149" i="5"/>
  <c r="I149" i="5"/>
  <c r="J149" i="5"/>
  <c r="K149" i="5"/>
  <c r="D150" i="5"/>
  <c r="E150" i="5"/>
  <c r="F150" i="5"/>
  <c r="G150" i="5"/>
  <c r="H150" i="5"/>
  <c r="I150" i="5"/>
  <c r="J150" i="5"/>
  <c r="K150" i="5"/>
  <c r="D151" i="5"/>
  <c r="E151" i="5"/>
  <c r="F151" i="5"/>
  <c r="G151" i="5"/>
  <c r="H151" i="5"/>
  <c r="I151" i="5"/>
  <c r="J151" i="5"/>
  <c r="K151" i="5"/>
  <c r="D152" i="5"/>
  <c r="E152" i="5"/>
  <c r="F152" i="5"/>
  <c r="G152" i="5"/>
  <c r="H152" i="5"/>
  <c r="I152" i="5"/>
  <c r="J152" i="5"/>
  <c r="K152" i="5"/>
  <c r="D153" i="5"/>
  <c r="E153" i="5"/>
  <c r="F153" i="5"/>
  <c r="G153" i="5"/>
  <c r="H153" i="5"/>
  <c r="I153" i="5"/>
  <c r="J153" i="5"/>
  <c r="K153" i="5"/>
  <c r="D154" i="5"/>
  <c r="E154" i="5"/>
  <c r="F154" i="5"/>
  <c r="G154" i="5"/>
  <c r="H154" i="5"/>
  <c r="I154" i="5"/>
  <c r="J154" i="5"/>
  <c r="K154" i="5"/>
  <c r="D155" i="5"/>
  <c r="E155" i="5"/>
  <c r="F155" i="5"/>
  <c r="G155" i="5"/>
  <c r="H155" i="5"/>
  <c r="I155" i="5"/>
  <c r="J155" i="5"/>
  <c r="K155" i="5"/>
  <c r="D156" i="5"/>
  <c r="E156" i="5"/>
  <c r="F156" i="5"/>
  <c r="G156" i="5"/>
  <c r="H156" i="5"/>
  <c r="I156" i="5"/>
  <c r="J156" i="5"/>
  <c r="K156" i="5"/>
  <c r="D157" i="5"/>
  <c r="E157" i="5"/>
  <c r="F157" i="5"/>
  <c r="G157" i="5"/>
  <c r="H157" i="5"/>
  <c r="I157" i="5"/>
  <c r="J157" i="5"/>
  <c r="K157" i="5"/>
  <c r="D158" i="5"/>
  <c r="E158" i="5"/>
  <c r="F158" i="5"/>
  <c r="G158" i="5"/>
  <c r="H158" i="5"/>
  <c r="I158" i="5"/>
  <c r="J158" i="5"/>
  <c r="K158" i="5"/>
  <c r="D159" i="5"/>
  <c r="E159" i="5"/>
  <c r="F159" i="5"/>
  <c r="G159" i="5"/>
  <c r="H159" i="5"/>
  <c r="I159" i="5"/>
  <c r="J159" i="5"/>
  <c r="K159" i="5"/>
  <c r="D160" i="5"/>
  <c r="E160" i="5"/>
  <c r="F160" i="5"/>
  <c r="G160" i="5"/>
  <c r="H160" i="5"/>
  <c r="I160" i="5"/>
  <c r="J160" i="5"/>
  <c r="K160" i="5"/>
  <c r="D161" i="5"/>
  <c r="E161" i="5"/>
  <c r="F161" i="5"/>
  <c r="G161" i="5"/>
  <c r="H161" i="5"/>
  <c r="I161" i="5"/>
  <c r="J161" i="5"/>
  <c r="K161" i="5"/>
  <c r="D162" i="5"/>
  <c r="E162" i="5"/>
  <c r="F162" i="5"/>
  <c r="G162" i="5"/>
  <c r="H162" i="5"/>
  <c r="I162" i="5"/>
  <c r="J162" i="5"/>
  <c r="K162" i="5"/>
  <c r="E147" i="5"/>
  <c r="F147" i="5"/>
  <c r="G147" i="5"/>
  <c r="H147" i="5"/>
  <c r="I147" i="5"/>
  <c r="J147" i="5"/>
  <c r="K147" i="5"/>
  <c r="D165" i="5"/>
  <c r="E165" i="5"/>
  <c r="F165" i="5"/>
  <c r="G165" i="5"/>
  <c r="H165" i="5"/>
  <c r="I165" i="5"/>
  <c r="J165" i="5"/>
  <c r="K165" i="5"/>
  <c r="D166" i="5"/>
  <c r="E166" i="5"/>
  <c r="F166" i="5"/>
  <c r="G166" i="5"/>
  <c r="H166" i="5"/>
  <c r="I166" i="5"/>
  <c r="J166" i="5"/>
  <c r="K166" i="5"/>
  <c r="D167" i="5"/>
  <c r="E167" i="5"/>
  <c r="F167" i="5"/>
  <c r="G167" i="5"/>
  <c r="H167" i="5"/>
  <c r="I167" i="5"/>
  <c r="J167" i="5"/>
  <c r="K167" i="5"/>
  <c r="D168" i="5"/>
  <c r="E168" i="5"/>
  <c r="F168" i="5"/>
  <c r="G168" i="5"/>
  <c r="H168" i="5"/>
  <c r="I168" i="5"/>
  <c r="J168" i="5"/>
  <c r="K168" i="5"/>
  <c r="D169" i="5"/>
  <c r="E169" i="5"/>
  <c r="F169" i="5"/>
  <c r="G169" i="5"/>
  <c r="H169" i="5"/>
  <c r="I169" i="5"/>
  <c r="J169" i="5"/>
  <c r="K169" i="5"/>
  <c r="D170" i="5"/>
  <c r="E170" i="5"/>
  <c r="F170" i="5"/>
  <c r="G170" i="5"/>
  <c r="H170" i="5"/>
  <c r="I170" i="5"/>
  <c r="J170" i="5"/>
  <c r="K170" i="5"/>
  <c r="D171" i="5"/>
  <c r="E171" i="5"/>
  <c r="F171" i="5"/>
  <c r="G171" i="5"/>
  <c r="H171" i="5"/>
  <c r="I171" i="5"/>
  <c r="J171" i="5"/>
  <c r="K171" i="5"/>
  <c r="D172" i="5"/>
  <c r="E172" i="5"/>
  <c r="F172" i="5"/>
  <c r="G172" i="5"/>
  <c r="H172" i="5"/>
  <c r="I172" i="5"/>
  <c r="J172" i="5"/>
  <c r="K172" i="5"/>
  <c r="D173" i="5"/>
  <c r="E173" i="5"/>
  <c r="F173" i="5"/>
  <c r="G173" i="5"/>
  <c r="H173" i="5"/>
  <c r="I173" i="5"/>
  <c r="J173" i="5"/>
  <c r="K173" i="5"/>
  <c r="D174" i="5"/>
  <c r="E174" i="5"/>
  <c r="F174" i="5"/>
  <c r="G174" i="5"/>
  <c r="H174" i="5"/>
  <c r="I174" i="5"/>
  <c r="J174" i="5"/>
  <c r="K174" i="5"/>
  <c r="D175" i="5"/>
  <c r="E175" i="5"/>
  <c r="F175" i="5"/>
  <c r="G175" i="5"/>
  <c r="H175" i="5"/>
  <c r="I175" i="5"/>
  <c r="J175" i="5"/>
  <c r="K175" i="5"/>
  <c r="D176" i="5"/>
  <c r="E176" i="5"/>
  <c r="F176" i="5"/>
  <c r="G176" i="5"/>
  <c r="H176" i="5"/>
  <c r="I176" i="5"/>
  <c r="J176" i="5"/>
  <c r="K176" i="5"/>
  <c r="D177" i="5"/>
  <c r="E177" i="5"/>
  <c r="F177" i="5"/>
  <c r="G177" i="5"/>
  <c r="H177" i="5"/>
  <c r="I177" i="5"/>
  <c r="J177" i="5"/>
  <c r="K177" i="5"/>
  <c r="D178" i="5"/>
  <c r="E178" i="5"/>
  <c r="F178" i="5"/>
  <c r="G178" i="5"/>
  <c r="H178" i="5"/>
  <c r="I178" i="5"/>
  <c r="J178" i="5"/>
  <c r="K178" i="5"/>
  <c r="D179" i="5"/>
  <c r="E179" i="5"/>
  <c r="F179" i="5"/>
  <c r="G179" i="5"/>
  <c r="H179" i="5"/>
  <c r="I179" i="5"/>
  <c r="J179" i="5"/>
  <c r="K179" i="5"/>
  <c r="E164" i="5"/>
  <c r="F164" i="5"/>
  <c r="G164" i="5"/>
  <c r="H164" i="5"/>
  <c r="I164" i="5"/>
  <c r="J164" i="5"/>
  <c r="K164" i="5"/>
  <c r="D192" i="5"/>
  <c r="E192" i="5"/>
  <c r="F192" i="5"/>
  <c r="G192" i="5"/>
  <c r="H192" i="5"/>
  <c r="I192" i="5"/>
  <c r="J192" i="5"/>
  <c r="K192" i="5"/>
  <c r="D193" i="5"/>
  <c r="E193" i="5"/>
  <c r="F193" i="5"/>
  <c r="G193" i="5"/>
  <c r="H193" i="5"/>
  <c r="I193" i="5"/>
  <c r="J193" i="5"/>
  <c r="K193" i="5"/>
  <c r="D194" i="5"/>
  <c r="E194" i="5"/>
  <c r="F194" i="5"/>
  <c r="G194" i="5"/>
  <c r="H194" i="5"/>
  <c r="I194" i="5"/>
  <c r="J194" i="5"/>
  <c r="K194" i="5"/>
  <c r="D195" i="5"/>
  <c r="E195" i="5"/>
  <c r="F195" i="5"/>
  <c r="G195" i="5"/>
  <c r="H195" i="5"/>
  <c r="I195" i="5"/>
  <c r="J195" i="5"/>
  <c r="K195" i="5"/>
  <c r="D196" i="5"/>
  <c r="E196" i="5"/>
  <c r="F196" i="5"/>
  <c r="G196" i="5"/>
  <c r="H196" i="5"/>
  <c r="I196" i="5"/>
  <c r="J196" i="5"/>
  <c r="K196" i="5"/>
  <c r="D197" i="5"/>
  <c r="E197" i="5"/>
  <c r="F197" i="5"/>
  <c r="G197" i="5"/>
  <c r="H197" i="5"/>
  <c r="I197" i="5"/>
  <c r="J197" i="5"/>
  <c r="K197" i="5"/>
  <c r="D198" i="5"/>
  <c r="E198" i="5"/>
  <c r="F198" i="5"/>
  <c r="G198" i="5"/>
  <c r="H198" i="5"/>
  <c r="I198" i="5"/>
  <c r="J198" i="5"/>
  <c r="K198" i="5"/>
  <c r="D199" i="5"/>
  <c r="E199" i="5"/>
  <c r="F199" i="5"/>
  <c r="G199" i="5"/>
  <c r="H199" i="5"/>
  <c r="I199" i="5"/>
  <c r="J199" i="5"/>
  <c r="K199" i="5"/>
  <c r="E191" i="5"/>
  <c r="F191" i="5"/>
  <c r="G191" i="5"/>
  <c r="H191" i="5"/>
  <c r="I191" i="5"/>
  <c r="J191" i="5"/>
  <c r="K191" i="5"/>
  <c r="D202" i="5"/>
  <c r="E202" i="5"/>
  <c r="F202" i="5"/>
  <c r="G202" i="5"/>
  <c r="H202" i="5"/>
  <c r="I202" i="5"/>
  <c r="J202" i="5"/>
  <c r="K202" i="5"/>
  <c r="D203" i="5"/>
  <c r="E203" i="5"/>
  <c r="F203" i="5"/>
  <c r="G203" i="5"/>
  <c r="H203" i="5"/>
  <c r="I203" i="5"/>
  <c r="J203" i="5"/>
  <c r="K203" i="5"/>
  <c r="D204" i="5"/>
  <c r="E204" i="5"/>
  <c r="F204" i="5"/>
  <c r="G204" i="5"/>
  <c r="H204" i="5"/>
  <c r="I204" i="5"/>
  <c r="J204" i="5"/>
  <c r="K204" i="5"/>
  <c r="D205" i="5"/>
  <c r="E205" i="5"/>
  <c r="F205" i="5"/>
  <c r="G205" i="5"/>
  <c r="H205" i="5"/>
  <c r="I205" i="5"/>
  <c r="J205" i="5"/>
  <c r="K205" i="5"/>
  <c r="D206" i="5"/>
  <c r="E206" i="5"/>
  <c r="F206" i="5"/>
  <c r="G206" i="5"/>
  <c r="H206" i="5"/>
  <c r="I206" i="5"/>
  <c r="J206" i="5"/>
  <c r="K206" i="5"/>
  <c r="D207" i="5"/>
  <c r="E207" i="5"/>
  <c r="F207" i="5"/>
  <c r="G207" i="5"/>
  <c r="H207" i="5"/>
  <c r="I207" i="5"/>
  <c r="J207" i="5"/>
  <c r="K207" i="5"/>
  <c r="D208" i="5"/>
  <c r="E208" i="5"/>
  <c r="F208" i="5"/>
  <c r="G208" i="5"/>
  <c r="H208" i="5"/>
  <c r="I208" i="5"/>
  <c r="J208" i="5"/>
  <c r="K208" i="5"/>
  <c r="D209" i="5"/>
  <c r="E209" i="5"/>
  <c r="F209" i="5"/>
  <c r="G209" i="5"/>
  <c r="H209" i="5"/>
  <c r="I209" i="5"/>
  <c r="J209" i="5"/>
  <c r="K209" i="5"/>
  <c r="D210" i="5"/>
  <c r="E210" i="5"/>
  <c r="F210" i="5"/>
  <c r="G210" i="5"/>
  <c r="H210" i="5"/>
  <c r="I210" i="5"/>
  <c r="J210" i="5"/>
  <c r="K210" i="5"/>
  <c r="D211" i="5"/>
  <c r="E211" i="5"/>
  <c r="F211" i="5"/>
  <c r="G211" i="5"/>
  <c r="H211" i="5"/>
  <c r="I211" i="5"/>
  <c r="J211" i="5"/>
  <c r="K211" i="5"/>
  <c r="D212" i="5"/>
  <c r="E212" i="5"/>
  <c r="F212" i="5"/>
  <c r="G212" i="5"/>
  <c r="H212" i="5"/>
  <c r="I212" i="5"/>
  <c r="J212" i="5"/>
  <c r="K212" i="5"/>
  <c r="E201" i="5"/>
  <c r="F201" i="5"/>
  <c r="G201" i="5"/>
  <c r="H201" i="5"/>
  <c r="I201" i="5"/>
  <c r="J201" i="5"/>
  <c r="K201" i="5"/>
  <c r="D215" i="5"/>
  <c r="E215" i="5"/>
  <c r="F215" i="5"/>
  <c r="G215" i="5"/>
  <c r="H215" i="5"/>
  <c r="I215" i="5"/>
  <c r="J215" i="5"/>
  <c r="K215" i="5"/>
  <c r="D216" i="5"/>
  <c r="E216" i="5"/>
  <c r="F216" i="5"/>
  <c r="G216" i="5"/>
  <c r="H216" i="5"/>
  <c r="I216" i="5"/>
  <c r="J216" i="5"/>
  <c r="K216" i="5"/>
  <c r="D217" i="5"/>
  <c r="E217" i="5"/>
  <c r="F217" i="5"/>
  <c r="G217" i="5"/>
  <c r="H217" i="5"/>
  <c r="I217" i="5"/>
  <c r="J217" i="5"/>
  <c r="K217" i="5"/>
  <c r="D218" i="5"/>
  <c r="E218" i="5"/>
  <c r="F218" i="5"/>
  <c r="G218" i="5"/>
  <c r="H218" i="5"/>
  <c r="I218" i="5"/>
  <c r="J218" i="5"/>
  <c r="K218" i="5"/>
  <c r="D219" i="5"/>
  <c r="E219" i="5"/>
  <c r="F219" i="5"/>
  <c r="G219" i="5"/>
  <c r="H219" i="5"/>
  <c r="I219" i="5"/>
  <c r="J219" i="5"/>
  <c r="K219" i="5"/>
  <c r="D220" i="5"/>
  <c r="E220" i="5"/>
  <c r="F220" i="5"/>
  <c r="G220" i="5"/>
  <c r="H220" i="5"/>
  <c r="I220" i="5"/>
  <c r="J220" i="5"/>
  <c r="K220" i="5"/>
  <c r="D221" i="5"/>
  <c r="E221" i="5"/>
  <c r="F221" i="5"/>
  <c r="G221" i="5"/>
  <c r="H221" i="5"/>
  <c r="I221" i="5"/>
  <c r="J221" i="5"/>
  <c r="K221" i="5"/>
  <c r="D222" i="5"/>
  <c r="E222" i="5"/>
  <c r="F222" i="5"/>
  <c r="G222" i="5"/>
  <c r="H222" i="5"/>
  <c r="I222" i="5"/>
  <c r="J222" i="5"/>
  <c r="K222" i="5"/>
  <c r="D223" i="5"/>
  <c r="E223" i="5"/>
  <c r="F223" i="5"/>
  <c r="G223" i="5"/>
  <c r="H223" i="5"/>
  <c r="I223" i="5"/>
  <c r="J223" i="5"/>
  <c r="K223" i="5"/>
  <c r="D224" i="5"/>
  <c r="E224" i="5"/>
  <c r="F224" i="5"/>
  <c r="G224" i="5"/>
  <c r="H224" i="5"/>
  <c r="I224" i="5"/>
  <c r="J224" i="5"/>
  <c r="K224" i="5"/>
  <c r="D225" i="5"/>
  <c r="E225" i="5"/>
  <c r="F225" i="5"/>
  <c r="G225" i="5"/>
  <c r="H225" i="5"/>
  <c r="I225" i="5"/>
  <c r="J225" i="5"/>
  <c r="K225" i="5"/>
  <c r="E214" i="5"/>
  <c r="F214" i="5"/>
  <c r="G214" i="5"/>
  <c r="H214" i="5"/>
  <c r="I214" i="5"/>
  <c r="J214" i="5"/>
  <c r="K214" i="5"/>
  <c r="D228" i="5"/>
  <c r="E228" i="5"/>
  <c r="F228" i="5"/>
  <c r="G228" i="5"/>
  <c r="H228" i="5"/>
  <c r="I228" i="5"/>
  <c r="J228" i="5"/>
  <c r="K228" i="5"/>
  <c r="D229" i="5"/>
  <c r="E229" i="5"/>
  <c r="F229" i="5"/>
  <c r="G229" i="5"/>
  <c r="H229" i="5"/>
  <c r="I229" i="5"/>
  <c r="J229" i="5"/>
  <c r="K229" i="5"/>
  <c r="D230" i="5"/>
  <c r="E230" i="5"/>
  <c r="F230" i="5"/>
  <c r="G230" i="5"/>
  <c r="H230" i="5"/>
  <c r="I230" i="5"/>
  <c r="J230" i="5"/>
  <c r="K230" i="5"/>
  <c r="D231" i="5"/>
  <c r="E231" i="5"/>
  <c r="F231" i="5"/>
  <c r="G231" i="5"/>
  <c r="H231" i="5"/>
  <c r="I231" i="5"/>
  <c r="J231" i="5"/>
  <c r="K231" i="5"/>
  <c r="D232" i="5"/>
  <c r="E232" i="5"/>
  <c r="F232" i="5"/>
  <c r="G232" i="5"/>
  <c r="H232" i="5"/>
  <c r="I232" i="5"/>
  <c r="J232" i="5"/>
  <c r="K232" i="5"/>
  <c r="D233" i="5"/>
  <c r="E233" i="5"/>
  <c r="F233" i="5"/>
  <c r="G233" i="5"/>
  <c r="H233" i="5"/>
  <c r="I233" i="5"/>
  <c r="J233" i="5"/>
  <c r="K233" i="5"/>
  <c r="D234" i="5"/>
  <c r="E234" i="5"/>
  <c r="F234" i="5"/>
  <c r="G234" i="5"/>
  <c r="H234" i="5"/>
  <c r="I234" i="5"/>
  <c r="J234" i="5"/>
  <c r="K234" i="5"/>
  <c r="D235" i="5"/>
  <c r="E235" i="5"/>
  <c r="F235" i="5"/>
  <c r="G235" i="5"/>
  <c r="H235" i="5"/>
  <c r="I235" i="5"/>
  <c r="J235" i="5"/>
  <c r="K235" i="5"/>
  <c r="D236" i="5"/>
  <c r="E236" i="5"/>
  <c r="F236" i="5"/>
  <c r="G236" i="5"/>
  <c r="H236" i="5"/>
  <c r="I236" i="5"/>
  <c r="J236" i="5"/>
  <c r="K236" i="5"/>
  <c r="D237" i="5"/>
  <c r="E237" i="5"/>
  <c r="F237" i="5"/>
  <c r="G237" i="5"/>
  <c r="H237" i="5"/>
  <c r="I237" i="5"/>
  <c r="J237" i="5"/>
  <c r="K237" i="5"/>
  <c r="D238" i="5"/>
  <c r="E238" i="5"/>
  <c r="F238" i="5"/>
  <c r="G238" i="5"/>
  <c r="H238" i="5"/>
  <c r="I238" i="5"/>
  <c r="J238" i="5"/>
  <c r="K238" i="5"/>
  <c r="E227" i="5"/>
  <c r="F227" i="5"/>
  <c r="G227" i="5"/>
  <c r="H227" i="5"/>
  <c r="I227" i="5"/>
  <c r="J227" i="5"/>
  <c r="K227" i="5"/>
  <c r="D241" i="5"/>
  <c r="E241" i="5"/>
  <c r="F241" i="5"/>
  <c r="G241" i="5"/>
  <c r="H241" i="5"/>
  <c r="I241" i="5"/>
  <c r="J241" i="5"/>
  <c r="K241" i="5"/>
  <c r="D242" i="5"/>
  <c r="E242" i="5"/>
  <c r="F242" i="5"/>
  <c r="G242" i="5"/>
  <c r="H242" i="5"/>
  <c r="I242" i="5"/>
  <c r="J242" i="5"/>
  <c r="K242" i="5"/>
  <c r="D243" i="5"/>
  <c r="E243" i="5"/>
  <c r="F243" i="5"/>
  <c r="G243" i="5"/>
  <c r="H243" i="5"/>
  <c r="I243" i="5"/>
  <c r="J243" i="5"/>
  <c r="K243" i="5"/>
  <c r="D244" i="5"/>
  <c r="E244" i="5"/>
  <c r="F244" i="5"/>
  <c r="G244" i="5"/>
  <c r="H244" i="5"/>
  <c r="I244" i="5"/>
  <c r="J244" i="5"/>
  <c r="K244" i="5"/>
  <c r="D245" i="5"/>
  <c r="E245" i="5"/>
  <c r="F245" i="5"/>
  <c r="G245" i="5"/>
  <c r="H245" i="5"/>
  <c r="I245" i="5"/>
  <c r="J245" i="5"/>
  <c r="K245" i="5"/>
  <c r="D246" i="5"/>
  <c r="E246" i="5"/>
  <c r="F246" i="5"/>
  <c r="G246" i="5"/>
  <c r="H246" i="5"/>
  <c r="I246" i="5"/>
  <c r="J246" i="5"/>
  <c r="K246" i="5"/>
  <c r="D247" i="5"/>
  <c r="E247" i="5"/>
  <c r="F247" i="5"/>
  <c r="G247" i="5"/>
  <c r="H247" i="5"/>
  <c r="I247" i="5"/>
  <c r="J247" i="5"/>
  <c r="K247" i="5"/>
  <c r="D248" i="5"/>
  <c r="E248" i="5"/>
  <c r="F248" i="5"/>
  <c r="G248" i="5"/>
  <c r="H248" i="5"/>
  <c r="I248" i="5"/>
  <c r="J248" i="5"/>
  <c r="K248" i="5"/>
  <c r="D249" i="5"/>
  <c r="E249" i="5"/>
  <c r="F249" i="5"/>
  <c r="G249" i="5"/>
  <c r="H249" i="5"/>
  <c r="I249" i="5"/>
  <c r="J249" i="5"/>
  <c r="K249" i="5"/>
  <c r="D250" i="5"/>
  <c r="E250" i="5"/>
  <c r="F250" i="5"/>
  <c r="G250" i="5"/>
  <c r="H250" i="5"/>
  <c r="I250" i="5"/>
  <c r="J250" i="5"/>
  <c r="K250" i="5"/>
  <c r="D251" i="5"/>
  <c r="E251" i="5"/>
  <c r="F251" i="5"/>
  <c r="G251" i="5"/>
  <c r="H251" i="5"/>
  <c r="I251" i="5"/>
  <c r="J251" i="5"/>
  <c r="K251" i="5"/>
  <c r="E240" i="5"/>
  <c r="F240" i="5"/>
  <c r="G240" i="5"/>
  <c r="H240" i="5"/>
  <c r="I240" i="5"/>
  <c r="J240" i="5"/>
  <c r="K240" i="5"/>
  <c r="D240" i="5"/>
  <c r="D227" i="5"/>
  <c r="D214" i="5"/>
  <c r="D201" i="5"/>
  <c r="D191" i="5"/>
  <c r="D164" i="5"/>
  <c r="D147" i="5"/>
  <c r="D131" i="5"/>
  <c r="D118" i="5"/>
  <c r="D108" i="5"/>
  <c r="D98" i="5"/>
  <c r="D90" i="5"/>
  <c r="D80" i="5"/>
  <c r="D70" i="5"/>
  <c r="D61" i="5"/>
  <c r="I52" i="5" l="1"/>
  <c r="I53" i="5"/>
  <c r="I51" i="5"/>
  <c r="E52" i="5"/>
  <c r="E53" i="5"/>
  <c r="E51" i="5"/>
  <c r="I33" i="5"/>
  <c r="I34" i="5"/>
  <c r="I35" i="5"/>
  <c r="I36" i="5"/>
  <c r="E33" i="5"/>
  <c r="E34" i="5"/>
  <c r="E35" i="5"/>
  <c r="E36" i="5"/>
  <c r="L19" i="7"/>
  <c r="L17" i="7"/>
  <c r="L15" i="7"/>
  <c r="L13" i="7"/>
  <c r="L11" i="7"/>
  <c r="L9" i="7"/>
  <c r="M9" i="7" s="1"/>
  <c r="L7" i="7"/>
  <c r="L5" i="7"/>
  <c r="L19" i="6"/>
  <c r="L17" i="6"/>
  <c r="L15" i="6"/>
  <c r="L13" i="6"/>
  <c r="L11" i="6"/>
  <c r="L9" i="6"/>
  <c r="L7" i="6"/>
  <c r="L5" i="6"/>
  <c r="K57" i="5" l="1"/>
  <c r="G41" i="5" l="1"/>
  <c r="G30" i="5"/>
  <c r="G15" i="5"/>
  <c r="G16" i="5"/>
  <c r="K9" i="5"/>
  <c r="K51" i="5" s="1"/>
  <c r="I8" i="5"/>
  <c r="I104" i="5" s="1"/>
  <c r="J8" i="5"/>
  <c r="J104" i="5" s="1"/>
  <c r="K8" i="5"/>
  <c r="K104" i="5" s="1"/>
  <c r="H57" i="5"/>
  <c r="I57" i="5"/>
  <c r="M17" i="7"/>
  <c r="J57" i="5" s="1"/>
  <c r="H8" i="5"/>
  <c r="H104" i="5" s="1"/>
  <c r="I9" i="5"/>
  <c r="J9" i="5"/>
  <c r="H58" i="5"/>
  <c r="I58" i="5"/>
  <c r="J58" i="5"/>
  <c r="K58" i="5"/>
  <c r="H9" i="5"/>
  <c r="E58" i="5"/>
  <c r="D58" i="5"/>
  <c r="E103" i="5"/>
  <c r="G8" i="5"/>
  <c r="G104" i="5" s="1"/>
  <c r="G9" i="5"/>
  <c r="G52" i="5" s="1"/>
  <c r="F9" i="5"/>
  <c r="F52" i="5" s="1"/>
  <c r="D9" i="5"/>
  <c r="P9" i="6"/>
  <c r="P13" i="6"/>
  <c r="P17" i="6"/>
  <c r="G57" i="5"/>
  <c r="G187" i="5" s="1"/>
  <c r="P5" i="6"/>
  <c r="E9" i="5"/>
  <c r="G58" i="5"/>
  <c r="K17" i="5" l="1"/>
  <c r="K28" i="5"/>
  <c r="K53" i="5"/>
  <c r="I22" i="5"/>
  <c r="I26" i="5"/>
  <c r="I18" i="5"/>
  <c r="I23" i="5"/>
  <c r="I15" i="5"/>
  <c r="I19" i="5"/>
  <c r="I24" i="5"/>
  <c r="I16" i="5"/>
  <c r="I20" i="5"/>
  <c r="I25" i="5"/>
  <c r="I17" i="5"/>
  <c r="E22" i="5"/>
  <c r="E26" i="5"/>
  <c r="E15" i="5"/>
  <c r="E19" i="5"/>
  <c r="E24" i="5"/>
  <c r="E23" i="5"/>
  <c r="E16" i="5"/>
  <c r="E20" i="5"/>
  <c r="E25" i="5"/>
  <c r="E18" i="5"/>
  <c r="E17" i="5"/>
  <c r="K14" i="5"/>
  <c r="K16" i="5"/>
  <c r="K31" i="5"/>
  <c r="K27" i="5"/>
  <c r="K40" i="5"/>
  <c r="K52" i="5"/>
  <c r="K12" i="5"/>
  <c r="K30" i="5"/>
  <c r="K24" i="5"/>
  <c r="K37" i="5"/>
  <c r="K20" i="5"/>
  <c r="K23" i="5"/>
  <c r="K36" i="5"/>
  <c r="K19" i="5"/>
  <c r="K13" i="5"/>
  <c r="K26" i="5"/>
  <c r="K33" i="5"/>
  <c r="K39" i="5"/>
  <c r="K35" i="5"/>
  <c r="K18" i="5"/>
  <c r="K15" i="5"/>
  <c r="K22" i="5"/>
  <c r="K29" i="5"/>
  <c r="K25" i="5"/>
  <c r="K41" i="5"/>
  <c r="K38" i="5"/>
  <c r="K34" i="5"/>
  <c r="J53" i="5"/>
  <c r="J35" i="5"/>
  <c r="J37" i="5"/>
  <c r="J39" i="5"/>
  <c r="J30" i="5"/>
  <c r="J22" i="5"/>
  <c r="J14" i="5"/>
  <c r="J17" i="5"/>
  <c r="J19" i="5"/>
  <c r="J12" i="5"/>
  <c r="J33" i="5"/>
  <c r="J28" i="5"/>
  <c r="J41" i="5"/>
  <c r="J23" i="5"/>
  <c r="J25" i="5"/>
  <c r="J27" i="5"/>
  <c r="J29" i="5"/>
  <c r="J26" i="5"/>
  <c r="J52" i="5"/>
  <c r="J51" i="5"/>
  <c r="J34" i="5"/>
  <c r="J36" i="5"/>
  <c r="J38" i="5"/>
  <c r="J40" i="5"/>
  <c r="J31" i="5"/>
  <c r="J13" i="5"/>
  <c r="J16" i="5"/>
  <c r="J18" i="5"/>
  <c r="J20" i="5"/>
  <c r="J24" i="5"/>
  <c r="J15" i="5"/>
  <c r="I40" i="5"/>
  <c r="I41" i="5"/>
  <c r="I28" i="5"/>
  <c r="I38" i="5"/>
  <c r="I31" i="5"/>
  <c r="I14" i="5"/>
  <c r="I39" i="5"/>
  <c r="I27" i="5"/>
  <c r="I37" i="5"/>
  <c r="I29" i="5"/>
  <c r="I30" i="5"/>
  <c r="I13" i="5"/>
  <c r="I12" i="5"/>
  <c r="H53" i="5"/>
  <c r="H36" i="5"/>
  <c r="H41" i="5"/>
  <c r="H33" i="5"/>
  <c r="H26" i="5"/>
  <c r="H30" i="5"/>
  <c r="H31" i="5"/>
  <c r="H22" i="5"/>
  <c r="H15" i="5"/>
  <c r="H16" i="5"/>
  <c r="H17" i="5"/>
  <c r="H18" i="5"/>
  <c r="H19" i="5"/>
  <c r="H20" i="5"/>
  <c r="H52" i="5"/>
  <c r="H35" i="5"/>
  <c r="H25" i="5"/>
  <c r="H34" i="5"/>
  <c r="H24" i="5"/>
  <c r="H51" i="5"/>
  <c r="H37" i="5"/>
  <c r="H38" i="5"/>
  <c r="H39" i="5"/>
  <c r="H40" i="5"/>
  <c r="H23" i="5"/>
  <c r="H27" i="5"/>
  <c r="H28" i="5"/>
  <c r="H29" i="5"/>
  <c r="H13" i="5"/>
  <c r="H14" i="5"/>
  <c r="H12" i="5"/>
  <c r="E57" i="5"/>
  <c r="E187" i="5" s="1"/>
  <c r="D57" i="5"/>
  <c r="D187" i="5" s="1"/>
  <c r="G37" i="5"/>
  <c r="G36" i="5"/>
  <c r="G35" i="5"/>
  <c r="G34" i="5"/>
  <c r="G12" i="5"/>
  <c r="G20" i="5"/>
  <c r="G19" i="5"/>
  <c r="G14" i="5"/>
  <c r="G29" i="5"/>
  <c r="G40" i="5"/>
  <c r="G18" i="5"/>
  <c r="G13" i="5"/>
  <c r="G22" i="5"/>
  <c r="G28" i="5"/>
  <c r="G39" i="5"/>
  <c r="G17" i="5"/>
  <c r="G31" i="5"/>
  <c r="G27" i="5"/>
  <c r="G26" i="5"/>
  <c r="G25" i="5"/>
  <c r="G24" i="5"/>
  <c r="G23" i="5"/>
  <c r="G33" i="5"/>
  <c r="G38" i="5"/>
  <c r="G51" i="5"/>
  <c r="G53" i="5"/>
  <c r="F20" i="5"/>
  <c r="F27" i="5"/>
  <c r="F29" i="5"/>
  <c r="F23" i="5"/>
  <c r="F16" i="5"/>
  <c r="F31" i="5"/>
  <c r="F18" i="5"/>
  <c r="F36" i="5"/>
  <c r="F26" i="5"/>
  <c r="F35" i="5"/>
  <c r="F19" i="5"/>
  <c r="F17" i="5"/>
  <c r="F22" i="5"/>
  <c r="F30" i="5"/>
  <c r="F28" i="5"/>
  <c r="F25" i="5"/>
  <c r="F34" i="5"/>
  <c r="F53" i="5"/>
  <c r="F15" i="5"/>
  <c r="F13" i="5"/>
  <c r="F33" i="5"/>
  <c r="F40" i="5"/>
  <c r="F38" i="5"/>
  <c r="F51" i="5"/>
  <c r="F8" i="5"/>
  <c r="F104" i="5" s="1"/>
  <c r="F12" i="5"/>
  <c r="F14" i="5"/>
  <c r="F24" i="5"/>
  <c r="F41" i="5"/>
  <c r="F39" i="5"/>
  <c r="F37" i="5"/>
  <c r="E40" i="5"/>
  <c r="E30" i="5"/>
  <c r="E38" i="5"/>
  <c r="E28" i="5"/>
  <c r="E14" i="5"/>
  <c r="E29" i="5"/>
  <c r="E31" i="5"/>
  <c r="E39" i="5"/>
  <c r="E12" i="5"/>
  <c r="E41" i="5"/>
  <c r="E27" i="5"/>
  <c r="E37" i="5"/>
  <c r="E13" i="5"/>
  <c r="E8" i="5"/>
  <c r="E104" i="5" s="1"/>
  <c r="D51" i="5"/>
  <c r="D8" i="5"/>
  <c r="D104" i="5" s="1"/>
  <c r="D15" i="5"/>
  <c r="D14" i="5"/>
  <c r="D13" i="5"/>
  <c r="D34" i="5"/>
  <c r="D36" i="5"/>
  <c r="D52" i="5"/>
  <c r="D12" i="5"/>
  <c r="D22" i="5"/>
  <c r="D31" i="5"/>
  <c r="D30" i="5"/>
  <c r="D29" i="5"/>
  <c r="D28" i="5"/>
  <c r="D27" i="5"/>
  <c r="D25" i="5"/>
  <c r="D23" i="5"/>
  <c r="D20" i="5"/>
  <c r="D19" i="5"/>
  <c r="D18" i="5"/>
  <c r="D17" i="5"/>
  <c r="D16" i="5"/>
  <c r="D33" i="5"/>
  <c r="D41" i="5"/>
  <c r="D40" i="5"/>
  <c r="D39" i="5"/>
  <c r="D38" i="5"/>
  <c r="D37" i="5"/>
  <c r="D35" i="5"/>
  <c r="D53" i="5"/>
  <c r="D43" i="5"/>
  <c r="D26" i="5"/>
  <c r="D24" i="5"/>
  <c r="F57" i="5"/>
  <c r="F187" i="5" s="1"/>
  <c r="F58" i="5"/>
  <c r="E188" i="5"/>
  <c r="G188" i="5"/>
  <c r="H188" i="5"/>
  <c r="I188" i="5"/>
  <c r="J188" i="5"/>
  <c r="K188" i="5"/>
  <c r="D188" i="5"/>
  <c r="E105" i="5"/>
  <c r="F105" i="5"/>
  <c r="G105" i="5"/>
  <c r="H105" i="5"/>
  <c r="I105" i="5"/>
  <c r="J105" i="5"/>
  <c r="K105" i="5"/>
  <c r="D105" i="5"/>
  <c r="F188" i="5" l="1"/>
</calcChain>
</file>

<file path=xl/sharedStrings.xml><?xml version="1.0" encoding="utf-8"?>
<sst xmlns="http://schemas.openxmlformats.org/spreadsheetml/2006/main" count="360" uniqueCount="143">
  <si>
    <t>DIAMETER</t>
  </si>
  <si>
    <t>GAGE</t>
  </si>
  <si>
    <t>12"</t>
  </si>
  <si>
    <t>15"</t>
  </si>
  <si>
    <t>18"</t>
  </si>
  <si>
    <t>21"</t>
  </si>
  <si>
    <t>24"</t>
  </si>
  <si>
    <t>30"</t>
  </si>
  <si>
    <t>36"</t>
  </si>
  <si>
    <t>42"</t>
  </si>
  <si>
    <t>48"</t>
  </si>
  <si>
    <t>16 (0.064)</t>
  </si>
  <si>
    <t>54"</t>
  </si>
  <si>
    <t>14 (0.079)</t>
  </si>
  <si>
    <t>60"</t>
  </si>
  <si>
    <t>66"</t>
  </si>
  <si>
    <t>72"</t>
  </si>
  <si>
    <t>78"</t>
  </si>
  <si>
    <t>12 (0.109)</t>
  </si>
  <si>
    <t>84"</t>
  </si>
  <si>
    <t>10 (0.138)</t>
  </si>
  <si>
    <t>17"X13" (15")</t>
  </si>
  <si>
    <t>21"X15" (18")</t>
  </si>
  <si>
    <t>24"X18" (21")</t>
  </si>
  <si>
    <t>28"X20" (24")</t>
  </si>
  <si>
    <t>35"X24" (30")</t>
  </si>
  <si>
    <t>42"X29" (36")</t>
  </si>
  <si>
    <t>49"X33" (42")</t>
  </si>
  <si>
    <t>57"X38" (48")</t>
  </si>
  <si>
    <t>64"X43" (54")</t>
  </si>
  <si>
    <t>71"X47" (60")</t>
  </si>
  <si>
    <t>77"X52" (66")</t>
  </si>
  <si>
    <t>83"X57" (72")</t>
  </si>
  <si>
    <t>SPAN-RISE
 (DIAMETER)</t>
  </si>
  <si>
    <t>CORRUGATED METAL CULVERT PIPE - PRICE PER LINEAR FOOT</t>
  </si>
  <si>
    <t>DIAM</t>
  </si>
  <si>
    <t>3" X 1" CORRUGATION - BID TABULATIONS</t>
  </si>
  <si>
    <t>2-2/3" X 1/2" CORRUGATION - BID TABULATIONS</t>
  </si>
  <si>
    <t>90"</t>
  </si>
  <si>
    <t>96"</t>
  </si>
  <si>
    <t>102"</t>
  </si>
  <si>
    <t>108"</t>
  </si>
  <si>
    <t>114"</t>
  </si>
  <si>
    <t>120"</t>
  </si>
  <si>
    <t>83"x57" (72")</t>
  </si>
  <si>
    <t>87"x63" (78")</t>
  </si>
  <si>
    <t>95"x67" (84")</t>
  </si>
  <si>
    <t>103"x71" (90")</t>
  </si>
  <si>
    <t>112"x75" (96")</t>
  </si>
  <si>
    <t>117"x79 (102")</t>
  </si>
  <si>
    <t>128"x83" (108")</t>
  </si>
  <si>
    <t>137"x87" (114")</t>
  </si>
  <si>
    <t>142"x91" (120")</t>
  </si>
  <si>
    <t>Pipe wt. per ft.</t>
  </si>
  <si>
    <t>8 (0.168)</t>
  </si>
  <si>
    <t>Picked Up</t>
  </si>
  <si>
    <t>OPTIONS:</t>
  </si>
  <si>
    <t>CUT CHARGE</t>
  </si>
  <si>
    <t>3 X PIPE DIAMETER</t>
  </si>
  <si>
    <t>BAND CHARGE</t>
  </si>
  <si>
    <t>12 INCH-36 INCH</t>
  </si>
  <si>
    <t>42 INCH-60 INCH</t>
  </si>
  <si>
    <t xml:space="preserve">66 INCH AND UP </t>
  </si>
  <si>
    <t>LIFTING LUGS</t>
  </si>
  <si>
    <t>$18.00 EA</t>
  </si>
  <si>
    <t>1 X DIA. PER FT.</t>
  </si>
  <si>
    <t>1.5 X DIA. PER FT.</t>
  </si>
  <si>
    <t>2 X DIA. PER FT.</t>
  </si>
  <si>
    <t>Price/LB=</t>
  </si>
  <si>
    <t>Contech</t>
  </si>
  <si>
    <t>Awarded to:</t>
  </si>
  <si>
    <t>Gulf Atlantic</t>
  </si>
  <si>
    <t>Item 2:       Round Galv. Bit. Coat.</t>
  </si>
  <si>
    <t>Item 3:       Round Galv. Poly. Coat.</t>
  </si>
  <si>
    <t>Item 4:       Round Alumized</t>
  </si>
  <si>
    <t>Item 1:       Round Galvinized.</t>
  </si>
  <si>
    <t>Item 5:       Arched Galvinized.</t>
  </si>
  <si>
    <t>Item 6:       Arched Galv. Bit. Coat.</t>
  </si>
  <si>
    <t>Item 7:       Arched Galv. Poly. Coat.</t>
  </si>
  <si>
    <t>Item 8:       Arched    Alumized</t>
  </si>
  <si>
    <t>Delivered</t>
  </si>
  <si>
    <t>Item 9:       Round Galvinized.</t>
  </si>
  <si>
    <t>Item 10:       Round Galv. Bit. Coat.</t>
  </si>
  <si>
    <t>Item 11:       Round Galv. Poly. Coat.</t>
  </si>
  <si>
    <t>Item 12:       Round Alumized</t>
  </si>
  <si>
    <t>Item 13:       Arched Galvinized.</t>
  </si>
  <si>
    <t>Item 14:       Arched Galv. Bit. Coat.</t>
  </si>
  <si>
    <t>Item 14:       Arched Galv. Poly. Coat.</t>
  </si>
  <si>
    <t>Item 16:       Arched    Alumized</t>
  </si>
  <si>
    <t>Price/ LB=</t>
  </si>
  <si>
    <t>PRICE PER POUND</t>
  </si>
  <si>
    <t>CONTECH</t>
  </si>
  <si>
    <t>GULF ATLANTIC</t>
  </si>
  <si>
    <t>ITEM 1</t>
  </si>
  <si>
    <t>Round Galvanized Metal Plain Pipe</t>
  </si>
  <si>
    <t>ITEM 2</t>
  </si>
  <si>
    <r>
      <t xml:space="preserve">Round </t>
    </r>
    <r>
      <rPr>
        <sz val="10"/>
        <rFont val="Arial"/>
      </rPr>
      <t>Galvanized Metal Pipe Full Bituminous Coating Paved Invert Coating</t>
    </r>
  </si>
  <si>
    <t>ITEM 3</t>
  </si>
  <si>
    <t>Round Galvanized Pipe Polymeric Coating</t>
  </si>
  <si>
    <t>NB</t>
  </si>
  <si>
    <t>ITEM 4</t>
  </si>
  <si>
    <t>Round Aluminized Metal Pipe</t>
  </si>
  <si>
    <t>ITEM 5</t>
  </si>
  <si>
    <t>Arched Galvanized Metal Plain Pipe</t>
  </si>
  <si>
    <t>ITEM 6</t>
  </si>
  <si>
    <r>
      <t>Arched</t>
    </r>
    <r>
      <rPr>
        <sz val="11"/>
        <color rgb="FF000000"/>
        <rFont val="Calibri"/>
        <family val="2"/>
        <scheme val="minor"/>
      </rPr>
      <t xml:space="preserve"> </t>
    </r>
    <r>
      <rPr>
        <sz val="10"/>
        <rFont val="Arial"/>
      </rPr>
      <t>Galvanized Metal Pipe Full Bituminous Coating Paved Invert Coating</t>
    </r>
  </si>
  <si>
    <t>ITEM 7</t>
  </si>
  <si>
    <t xml:space="preserve">Arched Galvanized Pipe Polymeric Coating </t>
  </si>
  <si>
    <t>ITEM 8</t>
  </si>
  <si>
    <r>
      <t>Arched</t>
    </r>
    <r>
      <rPr>
        <sz val="11"/>
        <color rgb="FF000000"/>
        <rFont val="Calibri"/>
        <family val="2"/>
        <scheme val="minor"/>
      </rPr>
      <t xml:space="preserve"> Aluminized Metal Pipe</t>
    </r>
  </si>
  <si>
    <t>Low Bid</t>
  </si>
  <si>
    <t>ITEM 9</t>
  </si>
  <si>
    <t>ITEM 10</t>
  </si>
  <si>
    <r>
      <t xml:space="preserve">Round </t>
    </r>
    <r>
      <rPr>
        <sz val="12"/>
        <color theme="1"/>
        <rFont val="Arial Narrow"/>
        <family val="2"/>
      </rPr>
      <t>Galvanized Metal Pipe Full Bituminous Coating Paved Invert Coating</t>
    </r>
  </si>
  <si>
    <t>ITEM 11</t>
  </si>
  <si>
    <t>ITEM 12</t>
  </si>
  <si>
    <t>ITEM 13</t>
  </si>
  <si>
    <t>ITEM 14</t>
  </si>
  <si>
    <r>
      <t>Arched</t>
    </r>
    <r>
      <rPr>
        <sz val="12"/>
        <color rgb="FF000000"/>
        <rFont val="Arial Narrow"/>
        <family val="2"/>
      </rPr>
      <t xml:space="preserve"> </t>
    </r>
    <r>
      <rPr>
        <sz val="12"/>
        <color theme="1"/>
        <rFont val="Arial Narrow"/>
        <family val="2"/>
      </rPr>
      <t>Galvanized Metal Pipe Full Bituminous Coating Paved Invert Coating</t>
    </r>
  </si>
  <si>
    <t>ITEM 15</t>
  </si>
  <si>
    <t>ITEM 16</t>
  </si>
  <si>
    <r>
      <t>Arched</t>
    </r>
    <r>
      <rPr>
        <sz val="12"/>
        <color rgb="FF000000"/>
        <rFont val="Arial Narrow"/>
        <family val="2"/>
      </rPr>
      <t xml:space="preserve"> Aluminized Metal Pipe</t>
    </r>
  </si>
  <si>
    <t>Item 15:       Arched Galv. Poly. Coat.</t>
  </si>
  <si>
    <t>Regions:</t>
  </si>
  <si>
    <t>Counties</t>
  </si>
  <si>
    <t>East Central</t>
  </si>
  <si>
    <t>Blount • Calhoun • Chambers • Clay • Cleburne • Coosa • Jefferson • Randolph • Shelby • St. Clair • Talladega • Tallapoosa</t>
  </si>
  <si>
    <t>Twin Oaks</t>
  </si>
  <si>
    <t>TWIN OAKS</t>
  </si>
  <si>
    <t xml:space="preserve">North </t>
  </si>
  <si>
    <t>Cherokee • Cullman • Colbert • Dekalb • Etowah Franklin • Jackson • Lauderdale • Lawrence • Limestone • Madison • Marshall • Morgan</t>
  </si>
  <si>
    <r>
      <t xml:space="preserve">CONTRACT PERIOD </t>
    </r>
    <r>
      <rPr>
        <b/>
        <u/>
        <sz val="12"/>
        <color indexed="12"/>
        <rFont val="Arial"/>
        <family val="2"/>
      </rPr>
      <t>1/01/2019 - 12/30/2019</t>
    </r>
  </si>
  <si>
    <t>(ACCA JOINT BID PROGRAM - FY 2019)</t>
  </si>
  <si>
    <t>2019 ACCA METAL PIPE BID TABULATIONS</t>
  </si>
  <si>
    <t>Southeast</t>
  </si>
  <si>
    <t>Autauga • Barbour • Bullock • Butler • Coffee • Covington • Crenshaw • Dale • Dallas • Elmore
Geneva • Henry • Houston • Lee • Lowndes • Macon • Montgomery• Pike • Russell</t>
  </si>
  <si>
    <t>Souhtwest</t>
  </si>
  <si>
    <t>Baldwin • Conecuh • Escambia • Mobile • Clarke • Choctaw • Marengo • Monroe • Washington • Wilcox</t>
  </si>
  <si>
    <t>West Central</t>
  </si>
  <si>
    <t>Bibb • Chilton • Fayette • Greene • Hale • Lamar • Marion • Perry • Pickens • Sumter • Tuscaloosa • Walker • Winston</t>
  </si>
  <si>
    <t>Awarded To:</t>
  </si>
  <si>
    <t>PICKED UP AT THE PLANT</t>
  </si>
  <si>
    <t>DELIVERED - WEST CENTRAL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</si>
</sst>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_(&quot;$&quot;* #,##0.000_);_(&quot;$&quot;* \(#,##0.000\);_(&quot;$&quot;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6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3" fillId="0" borderId="0"/>
    <xf numFmtId="0" fontId="2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6" fillId="3" borderId="0" xfId="0" applyFont="1" applyFill="1"/>
    <xf numFmtId="164" fontId="6" fillId="3" borderId="0" xfId="0" applyNumberFormat="1" applyFont="1" applyFill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14" fillId="0" borderId="1" xfId="0" applyFont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2" xfId="0" applyFont="1" applyFill="1" applyBorder="1"/>
    <xf numFmtId="4" fontId="6" fillId="3" borderId="4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wrapText="1"/>
    </xf>
    <xf numFmtId="0" fontId="7" fillId="0" borderId="4" xfId="0" applyFont="1" applyBorder="1" applyAlignment="1"/>
    <xf numFmtId="0" fontId="7" fillId="0" borderId="5" xfId="0" applyFont="1" applyBorder="1" applyAlignment="1"/>
    <xf numFmtId="164" fontId="6" fillId="3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/>
    <xf numFmtId="2" fontId="0" fillId="0" borderId="0" xfId="0" applyNumberFormat="1"/>
    <xf numFmtId="2" fontId="0" fillId="2" borderId="8" xfId="0" applyNumberFormat="1" applyFill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8" xfId="0" applyNumberFormat="1" applyFill="1" applyBorder="1"/>
    <xf numFmtId="2" fontId="5" fillId="0" borderId="4" xfId="0" applyNumberFormat="1" applyFont="1" applyBorder="1" applyAlignment="1">
      <alignment horizontal="center"/>
    </xf>
    <xf numFmtId="2" fontId="0" fillId="2" borderId="4" xfId="0" applyNumberFormat="1" applyFill="1" applyBorder="1"/>
    <xf numFmtId="2" fontId="0" fillId="0" borderId="0" xfId="0" applyNumberFormat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left" wrapText="1"/>
    </xf>
    <xf numFmtId="2" fontId="14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wrapText="1"/>
    </xf>
    <xf numFmtId="0" fontId="0" fillId="2" borderId="12" xfId="0" applyFill="1" applyBorder="1"/>
    <xf numFmtId="2" fontId="0" fillId="2" borderId="10" xfId="0" applyNumberFormat="1" applyFill="1" applyBorder="1"/>
    <xf numFmtId="164" fontId="6" fillId="3" borderId="12" xfId="0" applyNumberFormat="1" applyFont="1" applyFill="1" applyBorder="1" applyAlignment="1">
      <alignment horizontal="center"/>
    </xf>
    <xf numFmtId="4" fontId="6" fillId="3" borderId="12" xfId="0" applyNumberFormat="1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" fontId="14" fillId="0" borderId="5" xfId="0" applyNumberFormat="1" applyFont="1" applyBorder="1" applyAlignment="1"/>
    <xf numFmtId="44" fontId="6" fillId="0" borderId="1" xfId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0" xfId="2" applyFont="1"/>
    <xf numFmtId="0" fontId="22" fillId="0" borderId="0" xfId="2" applyFont="1"/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2" applyNumberFormat="1" applyFont="1" applyAlignment="1">
      <alignment horizontal="center"/>
    </xf>
    <xf numFmtId="0" fontId="21" fillId="0" borderId="0" xfId="2" applyFont="1"/>
    <xf numFmtId="164" fontId="3" fillId="0" borderId="0" xfId="2" applyNumberFormat="1" applyFont="1" applyFill="1" applyBorder="1" applyAlignment="1">
      <alignment horizontal="center"/>
    </xf>
    <xf numFmtId="0" fontId="3" fillId="0" borderId="1" xfId="2" applyFont="1" applyBorder="1"/>
    <xf numFmtId="164" fontId="21" fillId="0" borderId="1" xfId="2" applyNumberFormat="1" applyFont="1" applyBorder="1" applyAlignment="1">
      <alignment horizontal="center"/>
    </xf>
    <xf numFmtId="164" fontId="21" fillId="0" borderId="1" xfId="2" applyNumberFormat="1" applyFont="1" applyFill="1" applyBorder="1" applyAlignment="1">
      <alignment horizontal="center"/>
    </xf>
    <xf numFmtId="0" fontId="21" fillId="0" borderId="1" xfId="2" applyNumberFormat="1" applyFont="1" applyBorder="1" applyAlignment="1">
      <alignment horizontal="center"/>
    </xf>
    <xf numFmtId="0" fontId="23" fillId="0" borderId="1" xfId="2" applyFont="1" applyBorder="1"/>
    <xf numFmtId="164" fontId="3" fillId="5" borderId="1" xfId="2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164" fontId="3" fillId="0" borderId="1" xfId="2" applyNumberFormat="1" applyFill="1" applyBorder="1" applyAlignment="1">
      <alignment horizontal="center"/>
    </xf>
    <xf numFmtId="0" fontId="24" fillId="0" borderId="1" xfId="2" applyFont="1" applyBorder="1"/>
    <xf numFmtId="0" fontId="21" fillId="0" borderId="0" xfId="2" applyFont="1" applyAlignment="1">
      <alignment horizontal="center"/>
    </xf>
    <xf numFmtId="44" fontId="12" fillId="0" borderId="1" xfId="1" applyFont="1" applyFill="1" applyBorder="1" applyAlignment="1">
      <alignment horizontal="center"/>
    </xf>
    <xf numFmtId="44" fontId="17" fillId="0" borderId="1" xfId="1" applyFont="1" applyFill="1" applyBorder="1" applyAlignment="1">
      <alignment horizontal="center"/>
    </xf>
    <xf numFmtId="0" fontId="3" fillId="0" borderId="0" xfId="2"/>
    <xf numFmtId="164" fontId="3" fillId="0" borderId="0" xfId="2" applyNumberFormat="1" applyAlignment="1">
      <alignment horizontal="center"/>
    </xf>
    <xf numFmtId="0" fontId="3" fillId="0" borderId="1" xfId="2" applyBorder="1"/>
    <xf numFmtId="164" fontId="3" fillId="0" borderId="1" xfId="2" applyNumberFormat="1" applyBorder="1" applyAlignment="1">
      <alignment horizontal="center"/>
    </xf>
    <xf numFmtId="164" fontId="3" fillId="5" borderId="1" xfId="2" applyNumberFormat="1" applyFill="1" applyBorder="1" applyAlignment="1">
      <alignment horizontal="center"/>
    </xf>
    <xf numFmtId="0" fontId="3" fillId="0" borderId="0" xfId="2" applyFill="1"/>
    <xf numFmtId="164" fontId="3" fillId="0" borderId="0" xfId="2" applyNumberFormat="1" applyFill="1"/>
    <xf numFmtId="0" fontId="0" fillId="0" borderId="0" xfId="0" applyNumberFormat="1"/>
    <xf numFmtId="0" fontId="2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14" fillId="0" borderId="0" xfId="0" applyFont="1" applyAlignment="1"/>
    <xf numFmtId="0" fontId="1" fillId="0" borderId="1" xfId="2" applyFont="1" applyBorder="1"/>
    <xf numFmtId="0" fontId="21" fillId="0" borderId="1" xfId="2" applyFont="1" applyBorder="1"/>
    <xf numFmtId="165" fontId="3" fillId="5" borderId="1" xfId="1" applyNumberFormat="1" applyFont="1" applyFill="1" applyBorder="1" applyAlignment="1">
      <alignment horizontal="center"/>
    </xf>
    <xf numFmtId="0" fontId="1" fillId="0" borderId="0" xfId="2" applyFont="1"/>
    <xf numFmtId="165" fontId="3" fillId="0" borderId="1" xfId="2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7" fillId="0" borderId="0" xfId="2" applyFont="1"/>
    <xf numFmtId="0" fontId="27" fillId="0" borderId="0" xfId="2" applyFont="1" applyAlignment="1">
      <alignment horizontal="center"/>
    </xf>
    <xf numFmtId="164" fontId="1" fillId="0" borderId="1" xfId="2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164" fontId="3" fillId="0" borderId="2" xfId="2" applyNumberFormat="1" applyFont="1" applyBorder="1" applyAlignment="1">
      <alignment horizontal="center"/>
    </xf>
    <xf numFmtId="164" fontId="3" fillId="0" borderId="2" xfId="2" applyNumberFormat="1" applyBorder="1" applyAlignment="1">
      <alignment horizontal="center"/>
    </xf>
    <xf numFmtId="0" fontId="3" fillId="0" borderId="10" xfId="2" applyFill="1" applyBorder="1" applyAlignment="1">
      <alignment horizontal="center"/>
    </xf>
    <xf numFmtId="0" fontId="3" fillId="0" borderId="0" xfId="2" applyFill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0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wrapText="1"/>
    </xf>
    <xf numFmtId="2" fontId="16" fillId="0" borderId="4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4" displayName="Table4" ref="A8:B13" totalsRowShown="0" headerRowDxfId="2">
  <autoFilter ref="A8:B13"/>
  <tableColumns count="2">
    <tableColumn id="1" name="Regions:" dataDxfId="1"/>
    <tableColumn id="2" name="Countie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B5" sqref="B5"/>
    </sheetView>
  </sheetViews>
  <sheetFormatPr defaultRowHeight="13.2" x14ac:dyDescent="0.25"/>
  <cols>
    <col min="1" max="1" width="20.77734375" customWidth="1"/>
    <col min="2" max="2" width="118.44140625" customWidth="1"/>
    <col min="12" max="12" width="10.5546875" customWidth="1"/>
  </cols>
  <sheetData>
    <row r="1" spans="1:12" ht="15.6" x14ac:dyDescent="0.3">
      <c r="A1" s="127" t="s">
        <v>34</v>
      </c>
      <c r="B1" s="127"/>
      <c r="C1" s="127"/>
      <c r="D1" s="127"/>
      <c r="E1" s="127"/>
      <c r="F1" s="127"/>
      <c r="G1" s="127"/>
    </row>
    <row r="2" spans="1:12" ht="15.6" x14ac:dyDescent="0.3">
      <c r="A2" s="15" t="s">
        <v>132</v>
      </c>
      <c r="B2" s="15"/>
      <c r="C2" s="50"/>
      <c r="D2" s="37"/>
      <c r="E2" s="45"/>
      <c r="F2" s="46"/>
      <c r="G2" s="28"/>
    </row>
    <row r="3" spans="1:12" ht="15.6" x14ac:dyDescent="0.3">
      <c r="A3" s="15" t="s">
        <v>131</v>
      </c>
      <c r="B3" s="15"/>
      <c r="C3" s="50"/>
      <c r="D3" s="37"/>
      <c r="E3" s="45"/>
      <c r="F3" s="46"/>
      <c r="G3" s="28"/>
    </row>
    <row r="7" spans="1:12" ht="21" customHeight="1" x14ac:dyDescent="0.4"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21" customHeight="1" x14ac:dyDescent="0.4">
      <c r="A8" s="111" t="s">
        <v>123</v>
      </c>
      <c r="B8" s="111" t="s">
        <v>124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21" x14ac:dyDescent="0.4">
      <c r="A9" s="109" t="s">
        <v>125</v>
      </c>
      <c r="B9" s="110" t="s">
        <v>126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21" x14ac:dyDescent="0.4">
      <c r="A10" s="109" t="s">
        <v>129</v>
      </c>
      <c r="B10" s="110" t="s">
        <v>130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ht="35.4" customHeight="1" x14ac:dyDescent="0.4">
      <c r="A11" s="109" t="s">
        <v>134</v>
      </c>
      <c r="B11" s="120" t="s">
        <v>135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ht="19.2" customHeight="1" x14ac:dyDescent="0.4">
      <c r="A12" s="109" t="s">
        <v>136</v>
      </c>
      <c r="B12" s="110" t="s">
        <v>137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2" ht="21" x14ac:dyDescent="0.4">
      <c r="A13" s="109" t="s">
        <v>138</v>
      </c>
      <c r="B13" s="110" t="s">
        <v>139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2" x14ac:dyDescent="0.25">
      <c r="A14" s="108"/>
    </row>
    <row r="15" spans="1:12" x14ac:dyDescent="0.25">
      <c r="A15" s="108"/>
    </row>
    <row r="16" spans="1:12" x14ac:dyDescent="0.25">
      <c r="A16" s="108"/>
    </row>
    <row r="17" spans="1:1" x14ac:dyDescent="0.25">
      <c r="A17" s="108"/>
    </row>
    <row r="18" spans="1:1" x14ac:dyDescent="0.25">
      <c r="A18" s="108"/>
    </row>
    <row r="19" spans="1:1" x14ac:dyDescent="0.25">
      <c r="A19" s="108"/>
    </row>
    <row r="20" spans="1:1" x14ac:dyDescent="0.25">
      <c r="A20" s="108"/>
    </row>
    <row r="21" spans="1:1" x14ac:dyDescent="0.25">
      <c r="A21" s="108"/>
    </row>
  </sheetData>
  <mergeCells count="1">
    <mergeCell ref="A1:G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>
      <selection activeCell="H11" sqref="H11"/>
    </sheetView>
  </sheetViews>
  <sheetFormatPr defaultColWidth="9.109375" defaultRowHeight="14.4" x14ac:dyDescent="0.3"/>
  <cols>
    <col min="1" max="8" width="9.109375" style="81"/>
    <col min="9" max="9" width="10.77734375" style="81" bestFit="1" customWidth="1"/>
    <col min="10" max="10" width="11.109375" style="83" customWidth="1"/>
    <col min="11" max="11" width="14.109375" style="83" customWidth="1"/>
    <col min="12" max="12" width="9.6640625" style="84" customWidth="1"/>
    <col min="13" max="13" width="5.77734375" style="85" customWidth="1"/>
    <col min="14" max="14" width="4.6640625" style="85" customWidth="1"/>
    <col min="15" max="15" width="4.5546875" style="81" customWidth="1"/>
    <col min="16" max="16" width="18.88671875" style="81" customWidth="1"/>
    <col min="17" max="16384" width="9.109375" style="81"/>
  </cols>
  <sheetData>
    <row r="1" spans="1:16" ht="15.6" x14ac:dyDescent="0.3">
      <c r="B1" s="82" t="s">
        <v>133</v>
      </c>
      <c r="C1" s="82"/>
      <c r="D1" s="82"/>
      <c r="E1" s="82"/>
    </row>
    <row r="2" spans="1:16" x14ac:dyDescent="0.3">
      <c r="O2" s="85"/>
    </row>
    <row r="3" spans="1:16" x14ac:dyDescent="0.3">
      <c r="A3" s="117" t="s">
        <v>141</v>
      </c>
      <c r="B3" s="86"/>
      <c r="C3" s="86"/>
      <c r="D3" s="86"/>
      <c r="J3" s="128" t="s">
        <v>90</v>
      </c>
      <c r="K3" s="128"/>
      <c r="L3" s="87" t="s">
        <v>110</v>
      </c>
      <c r="O3" s="85"/>
    </row>
    <row r="4" spans="1:16" x14ac:dyDescent="0.3">
      <c r="A4" s="88"/>
      <c r="B4" s="88"/>
      <c r="C4" s="88"/>
      <c r="D4" s="88"/>
      <c r="E4" s="88"/>
      <c r="F4" s="88"/>
      <c r="G4" s="88"/>
      <c r="H4" s="88"/>
      <c r="I4" s="115" t="s">
        <v>128</v>
      </c>
      <c r="J4" s="89" t="s">
        <v>91</v>
      </c>
      <c r="K4" s="89" t="s">
        <v>92</v>
      </c>
      <c r="L4" s="90"/>
      <c r="M4" s="91"/>
      <c r="N4" s="91"/>
      <c r="O4" s="91"/>
      <c r="P4" s="98" t="s">
        <v>70</v>
      </c>
    </row>
    <row r="5" spans="1:16" ht="15.6" x14ac:dyDescent="0.3">
      <c r="A5" s="88" t="s">
        <v>93</v>
      </c>
      <c r="B5" s="92" t="s">
        <v>94</v>
      </c>
      <c r="C5" s="88"/>
      <c r="D5" s="88"/>
      <c r="E5" s="88"/>
      <c r="F5" s="88"/>
      <c r="G5" s="88"/>
      <c r="H5" s="88"/>
      <c r="I5" s="125">
        <v>0.85499999999999998</v>
      </c>
      <c r="J5" s="93">
        <v>0.83</v>
      </c>
      <c r="K5" s="95">
        <v>0.98</v>
      </c>
      <c r="L5" s="118">
        <f>MIN(I5:K5)</f>
        <v>0.83</v>
      </c>
      <c r="M5" s="94"/>
      <c r="N5" s="94"/>
      <c r="O5" s="96"/>
      <c r="P5" s="81" t="str">
        <f>IF(J5&lt;K5,"Contech","Gulf Atlantic")</f>
        <v>Contech</v>
      </c>
    </row>
    <row r="6" spans="1:16" x14ac:dyDescent="0.3">
      <c r="A6" s="88"/>
      <c r="B6" s="88"/>
      <c r="C6" s="88"/>
      <c r="D6" s="88"/>
      <c r="E6" s="88"/>
      <c r="F6" s="88"/>
      <c r="G6" s="88"/>
      <c r="H6" s="88"/>
      <c r="I6" s="126"/>
      <c r="J6" s="95"/>
      <c r="K6" s="95"/>
      <c r="L6" s="118"/>
      <c r="M6" s="94"/>
      <c r="N6" s="94"/>
      <c r="O6" s="96"/>
    </row>
    <row r="7" spans="1:16" ht="15.6" x14ac:dyDescent="0.3">
      <c r="A7" s="88" t="s">
        <v>95</v>
      </c>
      <c r="B7" s="97" t="s">
        <v>96</v>
      </c>
      <c r="C7" s="88"/>
      <c r="D7" s="88"/>
      <c r="E7" s="88"/>
      <c r="F7" s="88"/>
      <c r="G7" s="88"/>
      <c r="H7" s="88"/>
      <c r="I7" s="116">
        <v>1.1950000000000001</v>
      </c>
      <c r="J7" s="95">
        <v>1.28</v>
      </c>
      <c r="K7" s="95">
        <v>1.3</v>
      </c>
      <c r="L7" s="118">
        <f>MIN(I7:K7)</f>
        <v>1.1950000000000001</v>
      </c>
      <c r="M7" s="94"/>
      <c r="N7" s="94"/>
      <c r="O7" s="96"/>
      <c r="P7" s="117" t="s">
        <v>127</v>
      </c>
    </row>
    <row r="8" spans="1:16" x14ac:dyDescent="0.3">
      <c r="A8" s="88"/>
      <c r="B8" s="88"/>
      <c r="C8" s="88"/>
      <c r="D8" s="88"/>
      <c r="E8" s="88"/>
      <c r="F8" s="88"/>
      <c r="G8" s="88"/>
      <c r="H8" s="88"/>
      <c r="I8" s="126"/>
      <c r="J8" s="95"/>
      <c r="K8" s="95"/>
      <c r="L8" s="118"/>
      <c r="M8" s="94"/>
      <c r="N8" s="94"/>
      <c r="O8" s="96"/>
    </row>
    <row r="9" spans="1:16" ht="15.6" x14ac:dyDescent="0.3">
      <c r="A9" s="88" t="s">
        <v>97</v>
      </c>
      <c r="B9" s="92" t="s">
        <v>98</v>
      </c>
      <c r="C9" s="88"/>
      <c r="D9" s="88"/>
      <c r="E9" s="88"/>
      <c r="F9" s="88"/>
      <c r="G9" s="88"/>
      <c r="H9" s="88"/>
      <c r="I9" s="126">
        <v>1.1399999999999999</v>
      </c>
      <c r="J9" s="93">
        <v>1.06</v>
      </c>
      <c r="K9" s="95" t="s">
        <v>99</v>
      </c>
      <c r="L9" s="118">
        <f>MIN(I9:K9)</f>
        <v>1.06</v>
      </c>
      <c r="M9" s="94"/>
      <c r="N9" s="94"/>
      <c r="O9" s="96"/>
      <c r="P9" s="81" t="str">
        <f t="shared" ref="P9:P17" si="0">IF(J9&lt;K9,"Contech","Gulf Atlantic")</f>
        <v>Contech</v>
      </c>
    </row>
    <row r="10" spans="1:16" x14ac:dyDescent="0.3">
      <c r="A10" s="88"/>
      <c r="B10" s="88"/>
      <c r="C10" s="88"/>
      <c r="D10" s="88"/>
      <c r="E10" s="88"/>
      <c r="F10" s="88"/>
      <c r="G10" s="88"/>
      <c r="H10" s="88"/>
      <c r="I10" s="126"/>
      <c r="J10" s="95"/>
      <c r="K10" s="95"/>
      <c r="L10" s="118"/>
      <c r="M10" s="94"/>
      <c r="N10" s="94"/>
      <c r="O10" s="96"/>
    </row>
    <row r="11" spans="1:16" ht="15.6" x14ac:dyDescent="0.3">
      <c r="A11" s="88" t="s">
        <v>100</v>
      </c>
      <c r="B11" s="97" t="s">
        <v>101</v>
      </c>
      <c r="C11" s="88"/>
      <c r="D11" s="88"/>
      <c r="E11" s="88"/>
      <c r="F11" s="88"/>
      <c r="G11" s="88"/>
      <c r="H11" s="88"/>
      <c r="I11" s="116">
        <v>0.88500000000000001</v>
      </c>
      <c r="J11" s="95">
        <v>0.92</v>
      </c>
      <c r="K11" s="95">
        <v>0.99</v>
      </c>
      <c r="L11" s="118">
        <f>MIN(I11:K11)</f>
        <v>0.88500000000000001</v>
      </c>
      <c r="M11" s="94"/>
      <c r="N11" s="94"/>
      <c r="O11" s="96"/>
      <c r="P11" s="117" t="s">
        <v>127</v>
      </c>
    </row>
    <row r="12" spans="1:16" x14ac:dyDescent="0.3">
      <c r="A12" s="88"/>
      <c r="B12" s="88"/>
      <c r="C12" s="88"/>
      <c r="D12" s="88"/>
      <c r="E12" s="88"/>
      <c r="F12" s="88"/>
      <c r="G12" s="88"/>
      <c r="H12" s="88"/>
      <c r="I12" s="126"/>
      <c r="J12" s="95"/>
      <c r="K12" s="95"/>
      <c r="L12" s="118"/>
      <c r="M12" s="94"/>
      <c r="N12" s="94"/>
      <c r="O12" s="96"/>
    </row>
    <row r="13" spans="1:16" ht="15.6" x14ac:dyDescent="0.3">
      <c r="A13" s="88" t="s">
        <v>102</v>
      </c>
      <c r="B13" s="92" t="s">
        <v>103</v>
      </c>
      <c r="C13" s="88"/>
      <c r="D13" s="88"/>
      <c r="E13" s="88"/>
      <c r="F13" s="88"/>
      <c r="G13" s="88"/>
      <c r="H13" s="88"/>
      <c r="I13" s="126">
        <v>0.91</v>
      </c>
      <c r="J13" s="93">
        <v>0.89</v>
      </c>
      <c r="K13" s="95">
        <v>1.06</v>
      </c>
      <c r="L13" s="118">
        <f>MIN(I13:K13)</f>
        <v>0.89</v>
      </c>
      <c r="M13" s="94"/>
      <c r="N13" s="94"/>
      <c r="O13" s="96"/>
      <c r="P13" s="81" t="str">
        <f t="shared" si="0"/>
        <v>Contech</v>
      </c>
    </row>
    <row r="14" spans="1:16" x14ac:dyDescent="0.3">
      <c r="A14" s="88"/>
      <c r="B14" s="88"/>
      <c r="C14" s="88"/>
      <c r="D14" s="88"/>
      <c r="E14" s="88"/>
      <c r="F14" s="88"/>
      <c r="G14" s="88"/>
      <c r="H14" s="88"/>
      <c r="I14" s="126"/>
      <c r="J14" s="95"/>
      <c r="K14" s="95"/>
      <c r="L14" s="118"/>
      <c r="M14" s="94"/>
      <c r="N14" s="94"/>
      <c r="O14" s="96"/>
    </row>
    <row r="15" spans="1:16" ht="15.6" x14ac:dyDescent="0.3">
      <c r="A15" s="88" t="s">
        <v>104</v>
      </c>
      <c r="B15" s="92" t="s">
        <v>105</v>
      </c>
      <c r="C15" s="88"/>
      <c r="D15" s="88"/>
      <c r="E15" s="88"/>
      <c r="F15" s="88"/>
      <c r="G15" s="88"/>
      <c r="H15" s="88"/>
      <c r="I15" s="119">
        <v>1.28</v>
      </c>
      <c r="J15" s="95">
        <v>1.37</v>
      </c>
      <c r="K15" s="95">
        <v>1.4</v>
      </c>
      <c r="L15" s="118">
        <f>MIN(I15:K15)</f>
        <v>1.28</v>
      </c>
      <c r="M15" s="94"/>
      <c r="N15" s="94"/>
      <c r="O15" s="96"/>
      <c r="P15" s="117" t="s">
        <v>127</v>
      </c>
    </row>
    <row r="16" spans="1:16" x14ac:dyDescent="0.3">
      <c r="A16" s="88"/>
      <c r="B16" s="88"/>
      <c r="C16" s="88"/>
      <c r="D16" s="88"/>
      <c r="E16" s="88"/>
      <c r="F16" s="88"/>
      <c r="G16" s="88"/>
      <c r="H16" s="88"/>
      <c r="I16" s="126"/>
      <c r="J16" s="95"/>
      <c r="K16" s="95"/>
      <c r="L16" s="118"/>
      <c r="M16" s="94"/>
      <c r="N16" s="94"/>
      <c r="O16" s="96"/>
    </row>
    <row r="17" spans="1:16" ht="15.6" x14ac:dyDescent="0.3">
      <c r="A17" s="88" t="s">
        <v>106</v>
      </c>
      <c r="B17" s="92" t="s">
        <v>107</v>
      </c>
      <c r="C17" s="88"/>
      <c r="D17" s="88"/>
      <c r="E17" s="88"/>
      <c r="F17" s="88"/>
      <c r="G17" s="88"/>
      <c r="H17" s="88"/>
      <c r="I17" s="126">
        <v>1.32</v>
      </c>
      <c r="J17" s="93">
        <v>1.1399999999999999</v>
      </c>
      <c r="K17" s="95" t="s">
        <v>99</v>
      </c>
      <c r="L17" s="118">
        <f>MIN(I17:K17)</f>
        <v>1.1399999999999999</v>
      </c>
      <c r="M17" s="94"/>
      <c r="N17" s="94"/>
      <c r="O17" s="96"/>
      <c r="P17" s="81" t="str">
        <f t="shared" si="0"/>
        <v>Contech</v>
      </c>
    </row>
    <row r="18" spans="1:16" x14ac:dyDescent="0.3">
      <c r="A18" s="88"/>
      <c r="B18" s="88"/>
      <c r="C18" s="88"/>
      <c r="D18" s="88"/>
      <c r="E18" s="88"/>
      <c r="F18" s="88"/>
      <c r="G18" s="88"/>
      <c r="H18" s="88"/>
      <c r="I18" s="126"/>
      <c r="J18" s="95"/>
      <c r="K18" s="95"/>
      <c r="L18" s="118"/>
      <c r="M18" s="94"/>
      <c r="N18" s="94"/>
      <c r="O18" s="96"/>
    </row>
    <row r="19" spans="1:16" ht="15.6" x14ac:dyDescent="0.3">
      <c r="A19" s="88" t="s">
        <v>108</v>
      </c>
      <c r="B19" s="92" t="s">
        <v>109</v>
      </c>
      <c r="C19" s="88"/>
      <c r="D19" s="88"/>
      <c r="E19" s="88"/>
      <c r="F19" s="88"/>
      <c r="G19" s="88"/>
      <c r="H19" s="88"/>
      <c r="I19" s="116">
        <v>0.94499999999999995</v>
      </c>
      <c r="J19" s="95">
        <v>0.99</v>
      </c>
      <c r="K19" s="95">
        <v>1.0900000000000001</v>
      </c>
      <c r="L19" s="118">
        <f>MIN(I19:K19)</f>
        <v>0.94499999999999995</v>
      </c>
      <c r="M19" s="94"/>
      <c r="N19" s="94"/>
      <c r="O19" s="96"/>
      <c r="P19" s="117" t="s">
        <v>127</v>
      </c>
    </row>
  </sheetData>
  <mergeCells count="1">
    <mergeCell ref="J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130" zoomScaleNormal="130" workbookViewId="0">
      <selection activeCell="J22" sqref="J22"/>
    </sheetView>
  </sheetViews>
  <sheetFormatPr defaultRowHeight="14.4" x14ac:dyDescent="0.3"/>
  <cols>
    <col min="1" max="7" width="8.88671875" style="101"/>
    <col min="8" max="8" width="10.44140625" style="101" customWidth="1"/>
    <col min="9" max="9" width="11.5546875" style="101" customWidth="1"/>
    <col min="10" max="10" width="11.33203125" style="102" customWidth="1"/>
    <col min="11" max="11" width="16.88671875" style="102" customWidth="1"/>
    <col min="12" max="12" width="8.88671875" style="101"/>
    <col min="13" max="13" width="11" style="101" bestFit="1" customWidth="1"/>
    <col min="14" max="16384" width="8.88671875" style="101"/>
  </cols>
  <sheetData>
    <row r="1" spans="1:13" ht="15.6" x14ac:dyDescent="0.3">
      <c r="B1" s="82" t="s">
        <v>133</v>
      </c>
      <c r="C1" s="82"/>
      <c r="D1" s="82"/>
      <c r="E1" s="82"/>
    </row>
    <row r="3" spans="1:13" x14ac:dyDescent="0.3">
      <c r="B3" s="86" t="s">
        <v>142</v>
      </c>
      <c r="C3" s="86"/>
      <c r="D3" s="86"/>
      <c r="J3" s="129" t="s">
        <v>90</v>
      </c>
      <c r="K3" s="129"/>
      <c r="L3" s="122" t="s">
        <v>110</v>
      </c>
      <c r="M3" s="121" t="s">
        <v>140</v>
      </c>
    </row>
    <row r="4" spans="1:13" x14ac:dyDescent="0.3">
      <c r="A4" s="103"/>
      <c r="B4" s="103"/>
      <c r="C4" s="103"/>
      <c r="D4" s="103"/>
      <c r="E4" s="103"/>
      <c r="F4" s="103"/>
      <c r="G4" s="103"/>
      <c r="H4" s="103"/>
      <c r="I4" s="114" t="s">
        <v>128</v>
      </c>
      <c r="J4" s="104" t="s">
        <v>91</v>
      </c>
      <c r="K4" s="104" t="s">
        <v>92</v>
      </c>
      <c r="L4" s="130"/>
      <c r="M4" s="131"/>
    </row>
    <row r="5" spans="1:13" ht="15.6" x14ac:dyDescent="0.3">
      <c r="A5" s="103" t="s">
        <v>111</v>
      </c>
      <c r="B5" s="92" t="s">
        <v>94</v>
      </c>
      <c r="C5" s="88"/>
      <c r="D5" s="88"/>
      <c r="E5" s="88"/>
      <c r="F5" s="88"/>
      <c r="G5" s="88"/>
      <c r="H5" s="88"/>
      <c r="I5" s="95">
        <v>1.01</v>
      </c>
      <c r="J5" s="105">
        <v>0.97</v>
      </c>
      <c r="K5" s="123" t="s">
        <v>99</v>
      </c>
      <c r="L5" s="107">
        <f>MIN(I5:K5)</f>
        <v>0.97</v>
      </c>
      <c r="M5" s="117" t="s">
        <v>69</v>
      </c>
    </row>
    <row r="6" spans="1:13" x14ac:dyDescent="0.3">
      <c r="A6" s="103"/>
      <c r="B6" s="88"/>
      <c r="C6" s="88"/>
      <c r="D6" s="88"/>
      <c r="E6" s="88"/>
      <c r="F6" s="88"/>
      <c r="G6" s="88"/>
      <c r="H6" s="88"/>
      <c r="I6" s="95"/>
      <c r="J6" s="96"/>
      <c r="K6" s="96"/>
      <c r="L6" s="107"/>
      <c r="M6" s="81"/>
    </row>
    <row r="7" spans="1:13" ht="15.6" x14ac:dyDescent="0.3">
      <c r="A7" s="103" t="s">
        <v>112</v>
      </c>
      <c r="B7" s="97" t="s">
        <v>113</v>
      </c>
      <c r="C7" s="88"/>
      <c r="D7" s="88"/>
      <c r="E7" s="88"/>
      <c r="F7" s="88"/>
      <c r="G7" s="88"/>
      <c r="H7" s="88"/>
      <c r="I7" s="93">
        <v>1.41</v>
      </c>
      <c r="J7" s="96">
        <v>1.49</v>
      </c>
      <c r="K7" s="123" t="s">
        <v>99</v>
      </c>
      <c r="L7" s="107">
        <f>MIN(I7:K7)</f>
        <v>1.41</v>
      </c>
      <c r="M7" s="117" t="s">
        <v>127</v>
      </c>
    </row>
    <row r="8" spans="1:13" x14ac:dyDescent="0.3">
      <c r="A8" s="103"/>
      <c r="B8" s="88"/>
      <c r="C8" s="88"/>
      <c r="D8" s="88"/>
      <c r="E8" s="88"/>
      <c r="F8" s="88"/>
      <c r="G8" s="88"/>
      <c r="H8" s="88"/>
      <c r="I8" s="95"/>
      <c r="J8" s="96"/>
      <c r="K8" s="96"/>
      <c r="L8" s="107"/>
      <c r="M8" s="81"/>
    </row>
    <row r="9" spans="1:13" ht="15.6" x14ac:dyDescent="0.3">
      <c r="A9" s="103" t="s">
        <v>114</v>
      </c>
      <c r="B9" s="92" t="s">
        <v>98</v>
      </c>
      <c r="C9" s="88"/>
      <c r="D9" s="88"/>
      <c r="E9" s="88"/>
      <c r="F9" s="88"/>
      <c r="G9" s="88"/>
      <c r="H9" s="88"/>
      <c r="I9" s="95">
        <v>1.46</v>
      </c>
      <c r="J9" s="105">
        <v>1.24</v>
      </c>
      <c r="K9" s="96" t="s">
        <v>99</v>
      </c>
      <c r="L9" s="107">
        <f>MIN(I9:K9)</f>
        <v>1.24</v>
      </c>
      <c r="M9" s="81" t="str">
        <f>IF(J9=L9,"Contech","Gulf Atlantic")</f>
        <v>Contech</v>
      </c>
    </row>
    <row r="10" spans="1:13" x14ac:dyDescent="0.3">
      <c r="A10" s="103"/>
      <c r="B10" s="88"/>
      <c r="C10" s="88"/>
      <c r="D10" s="88"/>
      <c r="E10" s="88"/>
      <c r="F10" s="88"/>
      <c r="G10" s="88"/>
      <c r="H10" s="88"/>
      <c r="I10" s="95"/>
      <c r="J10" s="96"/>
      <c r="K10" s="96"/>
      <c r="L10" s="107"/>
      <c r="M10" s="81"/>
    </row>
    <row r="11" spans="1:13" ht="15.6" x14ac:dyDescent="0.3">
      <c r="A11" s="103" t="s">
        <v>115</v>
      </c>
      <c r="B11" s="97" t="s">
        <v>101</v>
      </c>
      <c r="C11" s="88"/>
      <c r="D11" s="88"/>
      <c r="E11" s="88"/>
      <c r="F11" s="88"/>
      <c r="G11" s="88"/>
      <c r="H11" s="88"/>
      <c r="I11" s="93">
        <v>1.04</v>
      </c>
      <c r="J11" s="96">
        <v>1.0900000000000001</v>
      </c>
      <c r="K11" s="123" t="s">
        <v>99</v>
      </c>
      <c r="L11" s="107">
        <f>MIN(I11:K11)</f>
        <v>1.04</v>
      </c>
      <c r="M11" s="117" t="s">
        <v>127</v>
      </c>
    </row>
    <row r="12" spans="1:13" x14ac:dyDescent="0.3">
      <c r="A12" s="103"/>
      <c r="B12" s="88"/>
      <c r="C12" s="88"/>
      <c r="D12" s="88"/>
      <c r="E12" s="88"/>
      <c r="F12" s="88"/>
      <c r="G12" s="88"/>
      <c r="H12" s="88"/>
      <c r="I12" s="95"/>
      <c r="J12" s="96"/>
      <c r="K12" s="96"/>
      <c r="L12" s="107"/>
      <c r="M12" s="81"/>
    </row>
    <row r="13" spans="1:13" ht="15.6" x14ac:dyDescent="0.3">
      <c r="A13" s="103" t="s">
        <v>116</v>
      </c>
      <c r="B13" s="92" t="s">
        <v>103</v>
      </c>
      <c r="C13" s="88"/>
      <c r="D13" s="88"/>
      <c r="E13" s="88"/>
      <c r="F13" s="88"/>
      <c r="G13" s="88"/>
      <c r="H13" s="88"/>
      <c r="I13" s="95">
        <v>1.07</v>
      </c>
      <c r="J13" s="105">
        <v>1.04</v>
      </c>
      <c r="K13" s="123" t="s">
        <v>99</v>
      </c>
      <c r="L13" s="107">
        <f>MIN(I13:K13)</f>
        <v>1.04</v>
      </c>
      <c r="M13" s="117" t="s">
        <v>69</v>
      </c>
    </row>
    <row r="14" spans="1:13" x14ac:dyDescent="0.3">
      <c r="A14" s="103"/>
      <c r="B14" s="88"/>
      <c r="C14" s="88"/>
      <c r="D14" s="88"/>
      <c r="E14" s="88"/>
      <c r="F14" s="88"/>
      <c r="G14" s="88"/>
      <c r="H14" s="88"/>
      <c r="I14" s="95"/>
      <c r="J14" s="96"/>
      <c r="K14" s="96"/>
      <c r="L14" s="107"/>
      <c r="M14" s="81"/>
    </row>
    <row r="15" spans="1:13" ht="15.6" x14ac:dyDescent="0.3">
      <c r="A15" s="103" t="s">
        <v>117</v>
      </c>
      <c r="B15" s="92" t="s">
        <v>118</v>
      </c>
      <c r="C15" s="88"/>
      <c r="D15" s="88"/>
      <c r="E15" s="88"/>
      <c r="F15" s="88"/>
      <c r="G15" s="88"/>
      <c r="H15" s="88"/>
      <c r="I15" s="93">
        <v>1.51</v>
      </c>
      <c r="J15" s="96">
        <v>1.61</v>
      </c>
      <c r="K15" s="123" t="s">
        <v>99</v>
      </c>
      <c r="L15" s="107">
        <f>MIN(I15:K15)</f>
        <v>1.51</v>
      </c>
      <c r="M15" s="117" t="s">
        <v>127</v>
      </c>
    </row>
    <row r="16" spans="1:13" x14ac:dyDescent="0.3">
      <c r="A16" s="103"/>
      <c r="B16" s="88"/>
      <c r="C16" s="88"/>
      <c r="D16" s="88"/>
      <c r="E16" s="88"/>
      <c r="F16" s="88"/>
      <c r="G16" s="88"/>
      <c r="H16" s="88"/>
      <c r="I16" s="95"/>
      <c r="J16" s="96"/>
      <c r="K16" s="96"/>
      <c r="L16" s="107"/>
      <c r="M16" s="81"/>
    </row>
    <row r="17" spans="1:13" ht="15.6" x14ac:dyDescent="0.3">
      <c r="A17" s="103" t="s">
        <v>119</v>
      </c>
      <c r="B17" s="92" t="s">
        <v>107</v>
      </c>
      <c r="C17" s="88"/>
      <c r="D17" s="88"/>
      <c r="E17" s="88"/>
      <c r="F17" s="88"/>
      <c r="G17" s="88"/>
      <c r="H17" s="88"/>
      <c r="I17" s="95">
        <v>1.55</v>
      </c>
      <c r="J17" s="105">
        <v>1.33</v>
      </c>
      <c r="K17" s="96" t="s">
        <v>99</v>
      </c>
      <c r="L17" s="107">
        <f>MIN(I17:K17)</f>
        <v>1.33</v>
      </c>
      <c r="M17" s="81" t="str">
        <f t="shared" ref="M17" si="0">IF(J17&lt;K17,"Contech","Gulf Atlantic")</f>
        <v>Contech</v>
      </c>
    </row>
    <row r="18" spans="1:13" x14ac:dyDescent="0.3">
      <c r="A18" s="103"/>
      <c r="B18" s="88"/>
      <c r="C18" s="88"/>
      <c r="D18" s="88"/>
      <c r="E18" s="88"/>
      <c r="F18" s="88"/>
      <c r="G18" s="88"/>
      <c r="H18" s="88"/>
      <c r="I18" s="95"/>
      <c r="J18" s="96"/>
      <c r="K18" s="96"/>
      <c r="L18" s="107"/>
      <c r="M18" s="81"/>
    </row>
    <row r="19" spans="1:13" ht="15.6" x14ac:dyDescent="0.3">
      <c r="A19" s="103" t="s">
        <v>120</v>
      </c>
      <c r="B19" s="92" t="s">
        <v>121</v>
      </c>
      <c r="C19" s="88"/>
      <c r="D19" s="88"/>
      <c r="E19" s="88"/>
      <c r="F19" s="88"/>
      <c r="G19" s="88"/>
      <c r="H19" s="88"/>
      <c r="I19" s="93">
        <v>1.1100000000000001</v>
      </c>
      <c r="J19" s="96">
        <v>1.35</v>
      </c>
      <c r="K19" s="123" t="s">
        <v>99</v>
      </c>
      <c r="L19" s="107">
        <f>MIN(I19:K19)</f>
        <v>1.1100000000000001</v>
      </c>
      <c r="M19" s="117" t="s">
        <v>127</v>
      </c>
    </row>
    <row r="20" spans="1:13" x14ac:dyDescent="0.3">
      <c r="L20" s="106"/>
    </row>
  </sheetData>
  <mergeCells count="2">
    <mergeCell ref="J3:K3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tabSelected="1" zoomScale="125" zoomScaleNormal="125" workbookViewId="0">
      <pane ySplit="1" topLeftCell="A2" activePane="bottomLeft" state="frozen"/>
      <selection pane="bottomLeft" activeCell="G17" sqref="G17"/>
    </sheetView>
  </sheetViews>
  <sheetFormatPr defaultRowHeight="13.2" x14ac:dyDescent="0.25"/>
  <cols>
    <col min="1" max="1" width="14.109375" customWidth="1"/>
    <col min="2" max="2" width="10.109375" customWidth="1"/>
    <col min="3" max="3" width="10.109375" style="51" customWidth="1"/>
    <col min="4" max="4" width="11" style="25" customWidth="1"/>
    <col min="5" max="5" width="11.109375" style="45" customWidth="1"/>
    <col min="6" max="6" width="11" style="46" bestFit="1" customWidth="1"/>
    <col min="7" max="8" width="10.5546875" style="28" customWidth="1"/>
    <col min="9" max="10" width="10.33203125" style="24" customWidth="1"/>
    <col min="11" max="11" width="12.6640625" customWidth="1"/>
    <col min="12" max="12" width="10.6640625" customWidth="1"/>
  </cols>
  <sheetData>
    <row r="1" spans="1:12" ht="15.6" x14ac:dyDescent="0.3">
      <c r="A1" s="143"/>
      <c r="B1" s="143"/>
      <c r="C1" s="143"/>
      <c r="D1" s="36"/>
      <c r="I1" s="31"/>
      <c r="J1" s="31"/>
    </row>
    <row r="2" spans="1:12" ht="15" customHeight="1" x14ac:dyDescent="0.25">
      <c r="A2" s="145" t="s">
        <v>34</v>
      </c>
      <c r="B2" s="145"/>
      <c r="C2" s="145"/>
      <c r="D2" s="145"/>
      <c r="E2" s="145"/>
      <c r="F2" s="145"/>
      <c r="G2" s="145"/>
      <c r="I2" s="32"/>
      <c r="J2" s="32"/>
    </row>
    <row r="3" spans="1:12" ht="15.6" x14ac:dyDescent="0.3">
      <c r="A3" s="15" t="s">
        <v>132</v>
      </c>
      <c r="B3" s="15"/>
      <c r="C3" s="50"/>
      <c r="D3" s="37"/>
      <c r="I3" s="33"/>
      <c r="J3" s="33"/>
    </row>
    <row r="4" spans="1:12" ht="15.6" x14ac:dyDescent="0.3">
      <c r="A4" s="15" t="s">
        <v>131</v>
      </c>
      <c r="B4" s="15"/>
      <c r="C4" s="50"/>
      <c r="D4" s="37"/>
    </row>
    <row r="5" spans="1:12" ht="7.5" customHeight="1" x14ac:dyDescent="0.25"/>
    <row r="6" spans="1:12" ht="18.75" customHeight="1" x14ac:dyDescent="0.3">
      <c r="A6" s="137" t="s">
        <v>37</v>
      </c>
      <c r="B6" s="138"/>
      <c r="C6" s="138"/>
      <c r="D6" s="77"/>
      <c r="E6" s="77"/>
      <c r="F6" s="77"/>
      <c r="G6" s="77"/>
      <c r="H6" s="77"/>
      <c r="I6" s="77"/>
      <c r="J6" s="77"/>
      <c r="K6" s="77"/>
    </row>
    <row r="7" spans="1:12" s="6" customFormat="1" ht="5.0999999999999996" customHeight="1" x14ac:dyDescent="0.25">
      <c r="A7" s="12"/>
      <c r="B7" s="12"/>
      <c r="C7" s="52"/>
      <c r="D7" s="18"/>
      <c r="E7" s="47"/>
      <c r="F7" s="48"/>
      <c r="G7" s="16"/>
      <c r="H7" s="16"/>
      <c r="I7" s="17"/>
      <c r="J7" s="17"/>
    </row>
    <row r="8" spans="1:12" ht="17.399999999999999" x14ac:dyDescent="0.3">
      <c r="A8" s="13"/>
      <c r="B8" s="146" t="s">
        <v>70</v>
      </c>
      <c r="C8" s="147"/>
      <c r="D8" s="76" t="str">
        <f>'PICKED UP PLANT-West Central'!P5</f>
        <v>Contech</v>
      </c>
      <c r="E8" s="76" t="str">
        <f>'PICKED UP PLANT-West Central'!P7</f>
        <v>Twin Oaks</v>
      </c>
      <c r="F8" s="76" t="str">
        <f>'PICKED UP PLANT-West Central'!P9</f>
        <v>Contech</v>
      </c>
      <c r="G8" s="76" t="str">
        <f>'PICKED UP PLANT-West Central'!P11</f>
        <v>Twin Oaks</v>
      </c>
      <c r="H8" s="76" t="str">
        <f>'DELIVERED-West Central'!M5</f>
        <v>Contech</v>
      </c>
      <c r="I8" s="76" t="str">
        <f>'DELIVERED-West Central'!M7</f>
        <v>Twin Oaks</v>
      </c>
      <c r="J8" s="76" t="str">
        <f>'DELIVERED-West Central'!M9</f>
        <v>Contech</v>
      </c>
      <c r="K8" s="76" t="str">
        <f>'DELIVERED-West Central'!M11</f>
        <v>Twin Oaks</v>
      </c>
    </row>
    <row r="9" spans="1:12" ht="13.2" customHeight="1" x14ac:dyDescent="0.3">
      <c r="A9" s="42"/>
      <c r="B9" s="43"/>
      <c r="C9" s="74" t="s">
        <v>68</v>
      </c>
      <c r="D9" s="124">
        <f>'PICKED UP PLANT-West Central'!L5</f>
        <v>0.83</v>
      </c>
      <c r="E9" s="124">
        <f>'PICKED UP PLANT-West Central'!L7</f>
        <v>1.1950000000000001</v>
      </c>
      <c r="F9" s="124">
        <f>'PICKED UP PLANT-West Central'!L9</f>
        <v>1.06</v>
      </c>
      <c r="G9" s="124">
        <f>'PICKED UP PLANT-West Central'!L11</f>
        <v>0.88500000000000001</v>
      </c>
      <c r="H9" s="124">
        <f>'DELIVERED-West Central'!L5</f>
        <v>0.97</v>
      </c>
      <c r="I9" s="124">
        <f>'DELIVERED-West Central'!L7</f>
        <v>1.41</v>
      </c>
      <c r="J9" s="124">
        <f>'DELIVERED-West Central'!L9</f>
        <v>1.24</v>
      </c>
      <c r="K9" s="124">
        <f>'DELIVERED-West Central'!L11</f>
        <v>1.04</v>
      </c>
      <c r="L9" s="27"/>
    </row>
    <row r="10" spans="1:12" ht="31.2" customHeight="1" x14ac:dyDescent="0.25">
      <c r="A10" s="9" t="s">
        <v>35</v>
      </c>
      <c r="B10" s="9" t="s">
        <v>1</v>
      </c>
      <c r="C10" s="53" t="s">
        <v>53</v>
      </c>
      <c r="D10" s="66" t="s">
        <v>75</v>
      </c>
      <c r="E10" s="66" t="s">
        <v>72</v>
      </c>
      <c r="F10" s="66" t="s">
        <v>73</v>
      </c>
      <c r="G10" s="66" t="s">
        <v>74</v>
      </c>
      <c r="H10" s="66" t="s">
        <v>81</v>
      </c>
      <c r="I10" s="66" t="s">
        <v>82</v>
      </c>
      <c r="J10" s="66" t="s">
        <v>83</v>
      </c>
      <c r="K10" s="66" t="s">
        <v>84</v>
      </c>
    </row>
    <row r="11" spans="1:12" s="6" customFormat="1" ht="5.0999999999999996" customHeight="1" x14ac:dyDescent="0.25">
      <c r="A11" s="5"/>
      <c r="B11" s="5"/>
      <c r="C11" s="54"/>
      <c r="D11" s="44"/>
      <c r="E11" s="47"/>
      <c r="F11" s="48"/>
      <c r="G11" s="16"/>
      <c r="H11" s="16"/>
      <c r="I11" s="17"/>
      <c r="J11" s="17"/>
    </row>
    <row r="12" spans="1:12" ht="14.1" customHeight="1" x14ac:dyDescent="0.25">
      <c r="A12" s="3" t="s">
        <v>2</v>
      </c>
      <c r="B12" s="3" t="s">
        <v>11</v>
      </c>
      <c r="C12" s="55">
        <v>10</v>
      </c>
      <c r="D12" s="20">
        <f>$C12*D$9</f>
        <v>8.2999999999999989</v>
      </c>
      <c r="E12" s="20">
        <f t="shared" ref="E12:K20" si="0">$C12*E$9</f>
        <v>11.950000000000001</v>
      </c>
      <c r="F12" s="20">
        <f t="shared" si="0"/>
        <v>10.600000000000001</v>
      </c>
      <c r="G12" s="20">
        <f t="shared" si="0"/>
        <v>8.85</v>
      </c>
      <c r="H12" s="20">
        <f t="shared" si="0"/>
        <v>9.6999999999999993</v>
      </c>
      <c r="I12" s="20">
        <f t="shared" si="0"/>
        <v>14.1</v>
      </c>
      <c r="J12" s="20">
        <f t="shared" si="0"/>
        <v>12.4</v>
      </c>
      <c r="K12" s="20">
        <f t="shared" si="0"/>
        <v>10.4</v>
      </c>
    </row>
    <row r="13" spans="1:12" ht="14.1" customHeight="1" x14ac:dyDescent="0.25">
      <c r="A13" s="3" t="s">
        <v>3</v>
      </c>
      <c r="B13" s="3">
        <v>16</v>
      </c>
      <c r="C13" s="55">
        <v>12</v>
      </c>
      <c r="D13" s="20">
        <f t="shared" ref="D13:D20" si="1">$C13*D$9</f>
        <v>9.9599999999999991</v>
      </c>
      <c r="E13" s="20">
        <f t="shared" si="0"/>
        <v>14.34</v>
      </c>
      <c r="F13" s="20">
        <f t="shared" si="0"/>
        <v>12.72</v>
      </c>
      <c r="G13" s="20">
        <f t="shared" si="0"/>
        <v>10.620000000000001</v>
      </c>
      <c r="H13" s="20">
        <f t="shared" si="0"/>
        <v>11.64</v>
      </c>
      <c r="I13" s="20">
        <f t="shared" si="0"/>
        <v>16.919999999999998</v>
      </c>
      <c r="J13" s="20">
        <f t="shared" si="0"/>
        <v>14.879999999999999</v>
      </c>
      <c r="K13" s="20">
        <f t="shared" si="0"/>
        <v>12.48</v>
      </c>
    </row>
    <row r="14" spans="1:12" ht="14.1" customHeight="1" x14ac:dyDescent="0.25">
      <c r="A14" s="3" t="s">
        <v>4</v>
      </c>
      <c r="B14" s="3">
        <v>16</v>
      </c>
      <c r="C14" s="55">
        <v>15</v>
      </c>
      <c r="D14" s="20">
        <f t="shared" si="1"/>
        <v>12.45</v>
      </c>
      <c r="E14" s="20">
        <f t="shared" si="0"/>
        <v>17.925000000000001</v>
      </c>
      <c r="F14" s="20">
        <f t="shared" si="0"/>
        <v>15.9</v>
      </c>
      <c r="G14" s="20">
        <f t="shared" si="0"/>
        <v>13.275</v>
      </c>
      <c r="H14" s="20">
        <f t="shared" si="0"/>
        <v>14.549999999999999</v>
      </c>
      <c r="I14" s="20">
        <f t="shared" si="0"/>
        <v>21.15</v>
      </c>
      <c r="J14" s="20">
        <f t="shared" si="0"/>
        <v>18.600000000000001</v>
      </c>
      <c r="K14" s="20">
        <f t="shared" si="0"/>
        <v>15.600000000000001</v>
      </c>
    </row>
    <row r="15" spans="1:12" ht="14.1" customHeight="1" x14ac:dyDescent="0.25">
      <c r="A15" s="3" t="s">
        <v>5</v>
      </c>
      <c r="B15" s="3">
        <v>16</v>
      </c>
      <c r="C15" s="55">
        <v>17</v>
      </c>
      <c r="D15" s="20">
        <f t="shared" si="1"/>
        <v>14.11</v>
      </c>
      <c r="E15" s="20">
        <f t="shared" si="0"/>
        <v>20.315000000000001</v>
      </c>
      <c r="F15" s="20">
        <f t="shared" si="0"/>
        <v>18.02</v>
      </c>
      <c r="G15" s="20">
        <f t="shared" si="0"/>
        <v>15.045</v>
      </c>
      <c r="H15" s="20">
        <f t="shared" si="0"/>
        <v>16.489999999999998</v>
      </c>
      <c r="I15" s="20">
        <f t="shared" si="0"/>
        <v>23.97</v>
      </c>
      <c r="J15" s="20">
        <f t="shared" si="0"/>
        <v>21.08</v>
      </c>
      <c r="K15" s="20">
        <f t="shared" si="0"/>
        <v>17.68</v>
      </c>
    </row>
    <row r="16" spans="1:12" ht="14.1" customHeight="1" x14ac:dyDescent="0.25">
      <c r="A16" s="3" t="s">
        <v>6</v>
      </c>
      <c r="B16" s="3">
        <v>16</v>
      </c>
      <c r="C16" s="55">
        <v>19</v>
      </c>
      <c r="D16" s="20">
        <f t="shared" si="1"/>
        <v>15.77</v>
      </c>
      <c r="E16" s="20">
        <f t="shared" si="0"/>
        <v>22.705000000000002</v>
      </c>
      <c r="F16" s="20">
        <f t="shared" si="0"/>
        <v>20.14</v>
      </c>
      <c r="G16" s="20">
        <f t="shared" si="0"/>
        <v>16.815000000000001</v>
      </c>
      <c r="H16" s="20">
        <f t="shared" si="0"/>
        <v>18.43</v>
      </c>
      <c r="I16" s="20">
        <f t="shared" si="0"/>
        <v>26.79</v>
      </c>
      <c r="J16" s="20">
        <f t="shared" si="0"/>
        <v>23.56</v>
      </c>
      <c r="K16" s="20">
        <f t="shared" si="0"/>
        <v>19.760000000000002</v>
      </c>
    </row>
    <row r="17" spans="1:11" ht="14.1" customHeight="1" x14ac:dyDescent="0.25">
      <c r="A17" s="3" t="s">
        <v>7</v>
      </c>
      <c r="B17" s="3">
        <v>16</v>
      </c>
      <c r="C17" s="55">
        <v>24</v>
      </c>
      <c r="D17" s="20">
        <f t="shared" si="1"/>
        <v>19.919999999999998</v>
      </c>
      <c r="E17" s="20">
        <f t="shared" si="0"/>
        <v>28.68</v>
      </c>
      <c r="F17" s="20">
        <f t="shared" si="0"/>
        <v>25.44</v>
      </c>
      <c r="G17" s="20">
        <f t="shared" si="0"/>
        <v>21.240000000000002</v>
      </c>
      <c r="H17" s="20">
        <f t="shared" si="0"/>
        <v>23.28</v>
      </c>
      <c r="I17" s="20">
        <f t="shared" si="0"/>
        <v>33.839999999999996</v>
      </c>
      <c r="J17" s="20">
        <f t="shared" si="0"/>
        <v>29.759999999999998</v>
      </c>
      <c r="K17" s="20">
        <f t="shared" si="0"/>
        <v>24.96</v>
      </c>
    </row>
    <row r="18" spans="1:11" ht="14.1" customHeight="1" x14ac:dyDescent="0.25">
      <c r="A18" s="3" t="s">
        <v>8</v>
      </c>
      <c r="B18" s="3">
        <v>16</v>
      </c>
      <c r="C18" s="55">
        <v>29</v>
      </c>
      <c r="D18" s="20">
        <f t="shared" si="1"/>
        <v>24.07</v>
      </c>
      <c r="E18" s="20">
        <f t="shared" si="0"/>
        <v>34.655000000000001</v>
      </c>
      <c r="F18" s="20">
        <f t="shared" si="0"/>
        <v>30.740000000000002</v>
      </c>
      <c r="G18" s="20">
        <f t="shared" si="0"/>
        <v>25.664999999999999</v>
      </c>
      <c r="H18" s="20">
        <f t="shared" si="0"/>
        <v>28.13</v>
      </c>
      <c r="I18" s="20">
        <f t="shared" si="0"/>
        <v>40.89</v>
      </c>
      <c r="J18" s="20">
        <f t="shared" si="0"/>
        <v>35.96</v>
      </c>
      <c r="K18" s="20">
        <f t="shared" si="0"/>
        <v>30.16</v>
      </c>
    </row>
    <row r="19" spans="1:11" ht="14.1" customHeight="1" x14ac:dyDescent="0.25">
      <c r="A19" s="3" t="s">
        <v>9</v>
      </c>
      <c r="B19" s="3">
        <v>16</v>
      </c>
      <c r="C19" s="55">
        <v>34</v>
      </c>
      <c r="D19" s="20">
        <f t="shared" si="1"/>
        <v>28.22</v>
      </c>
      <c r="E19" s="20">
        <f t="shared" si="0"/>
        <v>40.630000000000003</v>
      </c>
      <c r="F19" s="20">
        <f t="shared" si="0"/>
        <v>36.04</v>
      </c>
      <c r="G19" s="20">
        <f t="shared" si="0"/>
        <v>30.09</v>
      </c>
      <c r="H19" s="20">
        <f t="shared" si="0"/>
        <v>32.979999999999997</v>
      </c>
      <c r="I19" s="20">
        <f t="shared" si="0"/>
        <v>47.94</v>
      </c>
      <c r="J19" s="20">
        <f t="shared" si="0"/>
        <v>42.16</v>
      </c>
      <c r="K19" s="20">
        <f t="shared" si="0"/>
        <v>35.36</v>
      </c>
    </row>
    <row r="20" spans="1:11" ht="14.1" customHeight="1" x14ac:dyDescent="0.25">
      <c r="A20" s="3" t="s">
        <v>10</v>
      </c>
      <c r="B20" s="3">
        <v>16</v>
      </c>
      <c r="C20" s="55">
        <v>38</v>
      </c>
      <c r="D20" s="20">
        <f t="shared" si="1"/>
        <v>31.54</v>
      </c>
      <c r="E20" s="20">
        <f t="shared" si="0"/>
        <v>45.410000000000004</v>
      </c>
      <c r="F20" s="20">
        <f t="shared" si="0"/>
        <v>40.28</v>
      </c>
      <c r="G20" s="20">
        <f t="shared" si="0"/>
        <v>33.630000000000003</v>
      </c>
      <c r="H20" s="20">
        <f t="shared" si="0"/>
        <v>36.86</v>
      </c>
      <c r="I20" s="20">
        <f t="shared" si="0"/>
        <v>53.58</v>
      </c>
      <c r="J20" s="20">
        <f t="shared" si="0"/>
        <v>47.12</v>
      </c>
      <c r="K20" s="20">
        <f t="shared" si="0"/>
        <v>39.520000000000003</v>
      </c>
    </row>
    <row r="21" spans="1:11" s="6" customFormat="1" ht="5.0999999999999996" customHeight="1" x14ac:dyDescent="0.25">
      <c r="A21" s="5"/>
      <c r="B21" s="5"/>
      <c r="C21" s="54"/>
      <c r="D21" s="21"/>
      <c r="E21" s="47"/>
      <c r="F21" s="48"/>
      <c r="G21" s="16"/>
      <c r="H21" s="16"/>
      <c r="I21" s="19"/>
      <c r="J21" s="19"/>
    </row>
    <row r="22" spans="1:11" ht="14.1" customHeight="1" x14ac:dyDescent="0.25">
      <c r="A22" s="3" t="s">
        <v>2</v>
      </c>
      <c r="B22" s="3" t="s">
        <v>13</v>
      </c>
      <c r="C22" s="56">
        <v>12</v>
      </c>
      <c r="D22" s="20">
        <f>$C22*D$9</f>
        <v>9.9599999999999991</v>
      </c>
      <c r="E22" s="20">
        <f t="shared" ref="E22:K31" si="2">$C22*E$9</f>
        <v>14.34</v>
      </c>
      <c r="F22" s="20">
        <f t="shared" si="2"/>
        <v>12.72</v>
      </c>
      <c r="G22" s="20">
        <f t="shared" si="2"/>
        <v>10.620000000000001</v>
      </c>
      <c r="H22" s="20">
        <f t="shared" si="2"/>
        <v>11.64</v>
      </c>
      <c r="I22" s="20">
        <f t="shared" si="2"/>
        <v>16.919999999999998</v>
      </c>
      <c r="J22" s="20">
        <f t="shared" si="2"/>
        <v>14.879999999999999</v>
      </c>
      <c r="K22" s="20">
        <f t="shared" si="2"/>
        <v>12.48</v>
      </c>
    </row>
    <row r="23" spans="1:11" ht="14.1" customHeight="1" x14ac:dyDescent="0.25">
      <c r="A23" s="3" t="s">
        <v>3</v>
      </c>
      <c r="B23" s="3">
        <v>14</v>
      </c>
      <c r="C23" s="63">
        <v>15</v>
      </c>
      <c r="D23" s="20">
        <f t="shared" ref="D23:D31" si="3">$C23*D$9</f>
        <v>12.45</v>
      </c>
      <c r="E23" s="20">
        <f t="shared" si="2"/>
        <v>17.925000000000001</v>
      </c>
      <c r="F23" s="20">
        <f t="shared" si="2"/>
        <v>15.9</v>
      </c>
      <c r="G23" s="20">
        <f t="shared" si="2"/>
        <v>13.275</v>
      </c>
      <c r="H23" s="20">
        <f t="shared" si="2"/>
        <v>14.549999999999999</v>
      </c>
      <c r="I23" s="20">
        <f t="shared" si="2"/>
        <v>21.15</v>
      </c>
      <c r="J23" s="20">
        <f t="shared" si="2"/>
        <v>18.600000000000001</v>
      </c>
      <c r="K23" s="20">
        <f t="shared" si="2"/>
        <v>15.600000000000001</v>
      </c>
    </row>
    <row r="24" spans="1:11" ht="14.1" customHeight="1" x14ac:dyDescent="0.25">
      <c r="A24" s="3" t="s">
        <v>4</v>
      </c>
      <c r="B24" s="3">
        <v>14</v>
      </c>
      <c r="C24" s="63">
        <v>18</v>
      </c>
      <c r="D24" s="20">
        <f t="shared" si="3"/>
        <v>14.94</v>
      </c>
      <c r="E24" s="20">
        <f t="shared" si="2"/>
        <v>21.51</v>
      </c>
      <c r="F24" s="20">
        <f t="shared" si="2"/>
        <v>19.080000000000002</v>
      </c>
      <c r="G24" s="20">
        <f t="shared" si="2"/>
        <v>15.93</v>
      </c>
      <c r="H24" s="20">
        <f t="shared" si="2"/>
        <v>17.46</v>
      </c>
      <c r="I24" s="20">
        <f t="shared" si="2"/>
        <v>25.38</v>
      </c>
      <c r="J24" s="20">
        <f t="shared" si="2"/>
        <v>22.32</v>
      </c>
      <c r="K24" s="20">
        <f t="shared" si="2"/>
        <v>18.72</v>
      </c>
    </row>
    <row r="25" spans="1:11" ht="14.1" customHeight="1" x14ac:dyDescent="0.25">
      <c r="A25" s="3" t="s">
        <v>5</v>
      </c>
      <c r="B25" s="3">
        <v>14</v>
      </c>
      <c r="C25" s="63">
        <v>21</v>
      </c>
      <c r="D25" s="20">
        <f t="shared" si="3"/>
        <v>17.43</v>
      </c>
      <c r="E25" s="20">
        <f t="shared" si="2"/>
        <v>25.095000000000002</v>
      </c>
      <c r="F25" s="20">
        <f t="shared" si="2"/>
        <v>22.26</v>
      </c>
      <c r="G25" s="20">
        <f t="shared" si="2"/>
        <v>18.585000000000001</v>
      </c>
      <c r="H25" s="20">
        <f t="shared" si="2"/>
        <v>20.37</v>
      </c>
      <c r="I25" s="20">
        <f t="shared" si="2"/>
        <v>29.61</v>
      </c>
      <c r="J25" s="20">
        <f t="shared" si="2"/>
        <v>26.04</v>
      </c>
      <c r="K25" s="20">
        <f t="shared" si="2"/>
        <v>21.84</v>
      </c>
    </row>
    <row r="26" spans="1:11" ht="14.1" customHeight="1" x14ac:dyDescent="0.25">
      <c r="A26" s="3" t="s">
        <v>6</v>
      </c>
      <c r="B26" s="3">
        <v>14</v>
      </c>
      <c r="C26" s="63">
        <v>24</v>
      </c>
      <c r="D26" s="20">
        <f t="shared" si="3"/>
        <v>19.919999999999998</v>
      </c>
      <c r="E26" s="20">
        <f t="shared" si="2"/>
        <v>28.68</v>
      </c>
      <c r="F26" s="20">
        <f t="shared" si="2"/>
        <v>25.44</v>
      </c>
      <c r="G26" s="20">
        <f t="shared" si="2"/>
        <v>21.240000000000002</v>
      </c>
      <c r="H26" s="20">
        <f t="shared" si="2"/>
        <v>23.28</v>
      </c>
      <c r="I26" s="20">
        <f t="shared" si="2"/>
        <v>33.839999999999996</v>
      </c>
      <c r="J26" s="20">
        <f t="shared" si="2"/>
        <v>29.759999999999998</v>
      </c>
      <c r="K26" s="20">
        <f t="shared" si="2"/>
        <v>24.96</v>
      </c>
    </row>
    <row r="27" spans="1:11" ht="14.1" customHeight="1" x14ac:dyDescent="0.25">
      <c r="A27" s="3" t="s">
        <v>7</v>
      </c>
      <c r="B27" s="3">
        <v>14</v>
      </c>
      <c r="C27" s="63">
        <v>30</v>
      </c>
      <c r="D27" s="20">
        <f t="shared" si="3"/>
        <v>24.9</v>
      </c>
      <c r="E27" s="20">
        <f t="shared" si="2"/>
        <v>35.85</v>
      </c>
      <c r="F27" s="20">
        <f t="shared" si="2"/>
        <v>31.8</v>
      </c>
      <c r="G27" s="20">
        <f t="shared" si="2"/>
        <v>26.55</v>
      </c>
      <c r="H27" s="20">
        <f t="shared" si="2"/>
        <v>29.099999999999998</v>
      </c>
      <c r="I27" s="20">
        <f t="shared" si="2"/>
        <v>42.3</v>
      </c>
      <c r="J27" s="20">
        <f t="shared" si="2"/>
        <v>37.200000000000003</v>
      </c>
      <c r="K27" s="20">
        <f t="shared" si="2"/>
        <v>31.200000000000003</v>
      </c>
    </row>
    <row r="28" spans="1:11" ht="14.1" customHeight="1" x14ac:dyDescent="0.25">
      <c r="A28" s="3" t="s">
        <v>8</v>
      </c>
      <c r="B28" s="3">
        <v>14</v>
      </c>
      <c r="C28" s="63">
        <v>36</v>
      </c>
      <c r="D28" s="20">
        <f t="shared" si="3"/>
        <v>29.88</v>
      </c>
      <c r="E28" s="20">
        <f t="shared" si="2"/>
        <v>43.02</v>
      </c>
      <c r="F28" s="20">
        <f t="shared" si="2"/>
        <v>38.160000000000004</v>
      </c>
      <c r="G28" s="20">
        <f t="shared" si="2"/>
        <v>31.86</v>
      </c>
      <c r="H28" s="20">
        <f t="shared" si="2"/>
        <v>34.92</v>
      </c>
      <c r="I28" s="20">
        <f t="shared" si="2"/>
        <v>50.76</v>
      </c>
      <c r="J28" s="20">
        <f t="shared" si="2"/>
        <v>44.64</v>
      </c>
      <c r="K28" s="20">
        <f t="shared" si="2"/>
        <v>37.44</v>
      </c>
    </row>
    <row r="29" spans="1:11" ht="14.1" customHeight="1" x14ac:dyDescent="0.25">
      <c r="A29" s="3" t="s">
        <v>9</v>
      </c>
      <c r="B29" s="3">
        <v>14</v>
      </c>
      <c r="C29" s="63">
        <v>42</v>
      </c>
      <c r="D29" s="20">
        <f t="shared" si="3"/>
        <v>34.86</v>
      </c>
      <c r="E29" s="20">
        <f t="shared" si="2"/>
        <v>50.190000000000005</v>
      </c>
      <c r="F29" s="20">
        <f t="shared" si="2"/>
        <v>44.52</v>
      </c>
      <c r="G29" s="20">
        <f t="shared" si="2"/>
        <v>37.17</v>
      </c>
      <c r="H29" s="20">
        <f t="shared" si="2"/>
        <v>40.74</v>
      </c>
      <c r="I29" s="20">
        <f t="shared" si="2"/>
        <v>59.22</v>
      </c>
      <c r="J29" s="20">
        <f t="shared" si="2"/>
        <v>52.08</v>
      </c>
      <c r="K29" s="20">
        <f t="shared" si="2"/>
        <v>43.68</v>
      </c>
    </row>
    <row r="30" spans="1:11" ht="14.1" customHeight="1" x14ac:dyDescent="0.25">
      <c r="A30" s="3" t="s">
        <v>10</v>
      </c>
      <c r="B30" s="3">
        <v>14</v>
      </c>
      <c r="C30" s="63">
        <v>48</v>
      </c>
      <c r="D30" s="20">
        <f t="shared" si="3"/>
        <v>39.839999999999996</v>
      </c>
      <c r="E30" s="20">
        <f t="shared" si="2"/>
        <v>57.36</v>
      </c>
      <c r="F30" s="20">
        <f t="shared" si="2"/>
        <v>50.88</v>
      </c>
      <c r="G30" s="20">
        <f t="shared" si="2"/>
        <v>42.480000000000004</v>
      </c>
      <c r="H30" s="20">
        <f t="shared" si="2"/>
        <v>46.56</v>
      </c>
      <c r="I30" s="20">
        <f t="shared" si="2"/>
        <v>67.679999999999993</v>
      </c>
      <c r="J30" s="20">
        <f t="shared" si="2"/>
        <v>59.519999999999996</v>
      </c>
      <c r="K30" s="20">
        <f t="shared" si="2"/>
        <v>49.92</v>
      </c>
    </row>
    <row r="31" spans="1:11" ht="14.1" customHeight="1" x14ac:dyDescent="0.25">
      <c r="A31" s="3" t="s">
        <v>12</v>
      </c>
      <c r="B31" s="3">
        <v>14</v>
      </c>
      <c r="C31" s="63">
        <v>54</v>
      </c>
      <c r="D31" s="20">
        <f t="shared" si="3"/>
        <v>44.82</v>
      </c>
      <c r="E31" s="20">
        <f t="shared" si="2"/>
        <v>64.53</v>
      </c>
      <c r="F31" s="20">
        <f t="shared" si="2"/>
        <v>57.24</v>
      </c>
      <c r="G31" s="20">
        <f t="shared" si="2"/>
        <v>47.79</v>
      </c>
      <c r="H31" s="20">
        <f t="shared" si="2"/>
        <v>52.379999999999995</v>
      </c>
      <c r="I31" s="20">
        <f t="shared" si="2"/>
        <v>76.14</v>
      </c>
      <c r="J31" s="20">
        <f t="shared" si="2"/>
        <v>66.959999999999994</v>
      </c>
      <c r="K31" s="20">
        <f t="shared" si="2"/>
        <v>56.160000000000004</v>
      </c>
    </row>
    <row r="32" spans="1:11" s="6" customFormat="1" ht="5.0999999999999996" customHeight="1" x14ac:dyDescent="0.25">
      <c r="A32" s="5"/>
      <c r="B32" s="5"/>
      <c r="C32" s="54"/>
      <c r="D32" s="21"/>
      <c r="E32" s="47"/>
      <c r="F32" s="48"/>
      <c r="G32" s="16"/>
      <c r="H32" s="16"/>
      <c r="I32" s="19"/>
      <c r="J32" s="19"/>
    </row>
    <row r="33" spans="1:11" ht="14.1" customHeight="1" x14ac:dyDescent="0.25">
      <c r="A33" s="3" t="s">
        <v>5</v>
      </c>
      <c r="B33" s="3" t="s">
        <v>18</v>
      </c>
      <c r="C33" s="56">
        <v>29</v>
      </c>
      <c r="D33" s="20">
        <f>$C33*D$9</f>
        <v>24.07</v>
      </c>
      <c r="E33" s="20">
        <f t="shared" ref="E33:K41" si="4">$C33*E$9</f>
        <v>34.655000000000001</v>
      </c>
      <c r="F33" s="20">
        <f t="shared" si="4"/>
        <v>30.740000000000002</v>
      </c>
      <c r="G33" s="20">
        <f t="shared" si="4"/>
        <v>25.664999999999999</v>
      </c>
      <c r="H33" s="20">
        <f t="shared" si="4"/>
        <v>28.13</v>
      </c>
      <c r="I33" s="20">
        <f t="shared" si="4"/>
        <v>40.89</v>
      </c>
      <c r="J33" s="20">
        <f t="shared" si="4"/>
        <v>35.96</v>
      </c>
      <c r="K33" s="20">
        <f t="shared" si="4"/>
        <v>30.16</v>
      </c>
    </row>
    <row r="34" spans="1:11" ht="14.1" customHeight="1" x14ac:dyDescent="0.25">
      <c r="A34" s="3" t="s">
        <v>6</v>
      </c>
      <c r="B34" s="3">
        <v>12</v>
      </c>
      <c r="C34" s="55">
        <v>33</v>
      </c>
      <c r="D34" s="20">
        <f t="shared" ref="D34:D41" si="5">$C34*D$9</f>
        <v>27.389999999999997</v>
      </c>
      <c r="E34" s="20">
        <f t="shared" si="4"/>
        <v>39.435000000000002</v>
      </c>
      <c r="F34" s="20">
        <f t="shared" si="4"/>
        <v>34.980000000000004</v>
      </c>
      <c r="G34" s="20">
        <f t="shared" si="4"/>
        <v>29.205000000000002</v>
      </c>
      <c r="H34" s="20">
        <f t="shared" si="4"/>
        <v>32.01</v>
      </c>
      <c r="I34" s="20">
        <f t="shared" si="4"/>
        <v>46.529999999999994</v>
      </c>
      <c r="J34" s="20">
        <f t="shared" si="4"/>
        <v>40.92</v>
      </c>
      <c r="K34" s="20">
        <f t="shared" si="4"/>
        <v>34.32</v>
      </c>
    </row>
    <row r="35" spans="1:11" ht="14.1" customHeight="1" x14ac:dyDescent="0.25">
      <c r="A35" s="3" t="s">
        <v>7</v>
      </c>
      <c r="B35" s="3">
        <v>12</v>
      </c>
      <c r="C35" s="55">
        <v>41</v>
      </c>
      <c r="D35" s="20">
        <f t="shared" si="5"/>
        <v>34.03</v>
      </c>
      <c r="E35" s="20">
        <f t="shared" si="4"/>
        <v>48.995000000000005</v>
      </c>
      <c r="F35" s="20">
        <f t="shared" si="4"/>
        <v>43.46</v>
      </c>
      <c r="G35" s="20">
        <f t="shared" si="4"/>
        <v>36.285000000000004</v>
      </c>
      <c r="H35" s="20">
        <f t="shared" si="4"/>
        <v>39.769999999999996</v>
      </c>
      <c r="I35" s="20">
        <f t="shared" si="4"/>
        <v>57.809999999999995</v>
      </c>
      <c r="J35" s="20">
        <f t="shared" si="4"/>
        <v>50.839999999999996</v>
      </c>
      <c r="K35" s="20">
        <f t="shared" si="4"/>
        <v>42.64</v>
      </c>
    </row>
    <row r="36" spans="1:11" ht="14.1" customHeight="1" x14ac:dyDescent="0.25">
      <c r="A36" s="3" t="s">
        <v>8</v>
      </c>
      <c r="B36" s="3">
        <v>12</v>
      </c>
      <c r="C36" s="55">
        <v>49</v>
      </c>
      <c r="D36" s="20">
        <f t="shared" si="5"/>
        <v>40.669999999999995</v>
      </c>
      <c r="E36" s="20">
        <f t="shared" si="4"/>
        <v>58.555</v>
      </c>
      <c r="F36" s="20">
        <f t="shared" si="4"/>
        <v>51.940000000000005</v>
      </c>
      <c r="G36" s="20">
        <f t="shared" si="4"/>
        <v>43.365000000000002</v>
      </c>
      <c r="H36" s="20">
        <f t="shared" si="4"/>
        <v>47.53</v>
      </c>
      <c r="I36" s="20">
        <f t="shared" si="4"/>
        <v>69.089999999999989</v>
      </c>
      <c r="J36" s="20">
        <f t="shared" si="4"/>
        <v>60.76</v>
      </c>
      <c r="K36" s="20">
        <f t="shared" si="4"/>
        <v>50.96</v>
      </c>
    </row>
    <row r="37" spans="1:11" ht="14.1" customHeight="1" x14ac:dyDescent="0.25">
      <c r="A37" s="3" t="s">
        <v>9</v>
      </c>
      <c r="B37" s="3">
        <v>12</v>
      </c>
      <c r="C37" s="55">
        <v>57</v>
      </c>
      <c r="D37" s="20">
        <f t="shared" si="5"/>
        <v>47.309999999999995</v>
      </c>
      <c r="E37" s="20">
        <f t="shared" si="4"/>
        <v>68.115000000000009</v>
      </c>
      <c r="F37" s="20">
        <f t="shared" si="4"/>
        <v>60.42</v>
      </c>
      <c r="G37" s="20">
        <f t="shared" si="4"/>
        <v>50.445</v>
      </c>
      <c r="H37" s="20">
        <f t="shared" si="4"/>
        <v>55.29</v>
      </c>
      <c r="I37" s="20">
        <f t="shared" si="4"/>
        <v>80.36999999999999</v>
      </c>
      <c r="J37" s="20">
        <f t="shared" si="4"/>
        <v>70.679999999999993</v>
      </c>
      <c r="K37" s="20">
        <f t="shared" si="4"/>
        <v>59.28</v>
      </c>
    </row>
    <row r="38" spans="1:11" ht="14.1" customHeight="1" x14ac:dyDescent="0.25">
      <c r="A38" s="3" t="s">
        <v>10</v>
      </c>
      <c r="B38" s="3">
        <v>12</v>
      </c>
      <c r="C38" s="55">
        <v>65</v>
      </c>
      <c r="D38" s="20">
        <f t="shared" si="5"/>
        <v>53.949999999999996</v>
      </c>
      <c r="E38" s="20">
        <f t="shared" si="4"/>
        <v>77.674999999999997</v>
      </c>
      <c r="F38" s="20">
        <f t="shared" si="4"/>
        <v>68.900000000000006</v>
      </c>
      <c r="G38" s="20">
        <f t="shared" si="4"/>
        <v>57.524999999999999</v>
      </c>
      <c r="H38" s="20">
        <f t="shared" si="4"/>
        <v>63.05</v>
      </c>
      <c r="I38" s="20">
        <f t="shared" si="4"/>
        <v>91.649999999999991</v>
      </c>
      <c r="J38" s="20">
        <f t="shared" si="4"/>
        <v>80.599999999999994</v>
      </c>
      <c r="K38" s="20">
        <f t="shared" si="4"/>
        <v>67.600000000000009</v>
      </c>
    </row>
    <row r="39" spans="1:11" ht="14.1" customHeight="1" x14ac:dyDescent="0.25">
      <c r="A39" s="3" t="s">
        <v>12</v>
      </c>
      <c r="B39" s="3">
        <v>12</v>
      </c>
      <c r="C39" s="55">
        <v>73</v>
      </c>
      <c r="D39" s="20">
        <f t="shared" si="5"/>
        <v>60.589999999999996</v>
      </c>
      <c r="E39" s="20">
        <f t="shared" si="4"/>
        <v>87.234999999999999</v>
      </c>
      <c r="F39" s="20">
        <f t="shared" si="4"/>
        <v>77.38000000000001</v>
      </c>
      <c r="G39" s="20">
        <f t="shared" si="4"/>
        <v>64.605000000000004</v>
      </c>
      <c r="H39" s="20">
        <f t="shared" si="4"/>
        <v>70.81</v>
      </c>
      <c r="I39" s="20">
        <f t="shared" si="4"/>
        <v>102.92999999999999</v>
      </c>
      <c r="J39" s="20">
        <f t="shared" si="4"/>
        <v>90.52</v>
      </c>
      <c r="K39" s="20">
        <f t="shared" si="4"/>
        <v>75.92</v>
      </c>
    </row>
    <row r="40" spans="1:11" ht="14.1" customHeight="1" x14ac:dyDescent="0.25">
      <c r="A40" s="3" t="s">
        <v>14</v>
      </c>
      <c r="B40" s="3">
        <v>12</v>
      </c>
      <c r="C40" s="55">
        <v>81</v>
      </c>
      <c r="D40" s="20">
        <f t="shared" si="5"/>
        <v>67.22999999999999</v>
      </c>
      <c r="E40" s="20">
        <f t="shared" si="4"/>
        <v>96.795000000000002</v>
      </c>
      <c r="F40" s="20">
        <f t="shared" si="4"/>
        <v>85.86</v>
      </c>
      <c r="G40" s="20">
        <f t="shared" si="4"/>
        <v>71.685000000000002</v>
      </c>
      <c r="H40" s="20">
        <f t="shared" si="4"/>
        <v>78.569999999999993</v>
      </c>
      <c r="I40" s="20">
        <f t="shared" si="4"/>
        <v>114.21</v>
      </c>
      <c r="J40" s="20">
        <f t="shared" si="4"/>
        <v>100.44</v>
      </c>
      <c r="K40" s="20">
        <f t="shared" si="4"/>
        <v>84.240000000000009</v>
      </c>
    </row>
    <row r="41" spans="1:11" ht="14.1" customHeight="1" x14ac:dyDescent="0.25">
      <c r="A41" s="3" t="s">
        <v>15</v>
      </c>
      <c r="B41" s="3">
        <v>12</v>
      </c>
      <c r="C41" s="55">
        <v>89</v>
      </c>
      <c r="D41" s="20">
        <f t="shared" si="5"/>
        <v>73.86999999999999</v>
      </c>
      <c r="E41" s="20">
        <f t="shared" si="4"/>
        <v>106.355</v>
      </c>
      <c r="F41" s="20">
        <f t="shared" si="4"/>
        <v>94.34</v>
      </c>
      <c r="G41" s="20">
        <f t="shared" si="4"/>
        <v>78.765000000000001</v>
      </c>
      <c r="H41" s="20">
        <f t="shared" si="4"/>
        <v>86.33</v>
      </c>
      <c r="I41" s="20">
        <f t="shared" si="4"/>
        <v>125.49</v>
      </c>
      <c r="J41" s="20">
        <f t="shared" si="4"/>
        <v>110.36</v>
      </c>
      <c r="K41" s="20">
        <f t="shared" si="4"/>
        <v>92.56</v>
      </c>
    </row>
    <row r="42" spans="1:11" s="6" customFormat="1" ht="21" customHeight="1" x14ac:dyDescent="0.25">
      <c r="A42" s="5"/>
      <c r="B42" s="5"/>
      <c r="C42" s="54"/>
      <c r="D42" s="18"/>
      <c r="E42" s="47"/>
      <c r="F42" s="48"/>
      <c r="G42" s="16"/>
      <c r="H42" s="16"/>
      <c r="I42" s="19"/>
      <c r="J42" s="19"/>
    </row>
    <row r="43" spans="1:11" ht="14.1" customHeight="1" x14ac:dyDescent="0.25">
      <c r="A43" s="3" t="s">
        <v>8</v>
      </c>
      <c r="B43" s="3" t="s">
        <v>20</v>
      </c>
      <c r="C43" s="55">
        <v>62</v>
      </c>
      <c r="D43" s="20">
        <f>$C43*D$9</f>
        <v>51.46</v>
      </c>
      <c r="E43" s="20">
        <f t="shared" ref="E43:K49" si="6">$C43*E$9</f>
        <v>74.09</v>
      </c>
      <c r="F43" s="20">
        <f t="shared" si="6"/>
        <v>65.72</v>
      </c>
      <c r="G43" s="20">
        <f t="shared" si="6"/>
        <v>54.87</v>
      </c>
      <c r="H43" s="20">
        <f t="shared" si="6"/>
        <v>60.14</v>
      </c>
      <c r="I43" s="20">
        <f t="shared" si="6"/>
        <v>87.42</v>
      </c>
      <c r="J43" s="20">
        <f t="shared" si="6"/>
        <v>76.88</v>
      </c>
      <c r="K43" s="20">
        <f t="shared" si="6"/>
        <v>64.48</v>
      </c>
    </row>
    <row r="44" spans="1:11" ht="14.1" customHeight="1" x14ac:dyDescent="0.25">
      <c r="A44" s="3" t="s">
        <v>9</v>
      </c>
      <c r="B44" s="3">
        <v>10</v>
      </c>
      <c r="C44" s="55">
        <v>72</v>
      </c>
      <c r="D44" s="20">
        <f t="shared" ref="D44:D49" si="7">$C44*D$9</f>
        <v>59.76</v>
      </c>
      <c r="E44" s="20">
        <f t="shared" si="6"/>
        <v>86.04</v>
      </c>
      <c r="F44" s="20">
        <f t="shared" si="6"/>
        <v>76.320000000000007</v>
      </c>
      <c r="G44" s="20">
        <f t="shared" si="6"/>
        <v>63.72</v>
      </c>
      <c r="H44" s="20">
        <f t="shared" si="6"/>
        <v>69.84</v>
      </c>
      <c r="I44" s="20">
        <f t="shared" si="6"/>
        <v>101.52</v>
      </c>
      <c r="J44" s="20">
        <f t="shared" si="6"/>
        <v>89.28</v>
      </c>
      <c r="K44" s="20">
        <f t="shared" si="6"/>
        <v>74.88</v>
      </c>
    </row>
    <row r="45" spans="1:11" ht="14.1" customHeight="1" x14ac:dyDescent="0.25">
      <c r="A45" s="3" t="s">
        <v>10</v>
      </c>
      <c r="B45" s="3">
        <v>10</v>
      </c>
      <c r="C45" s="55">
        <v>82</v>
      </c>
      <c r="D45" s="20">
        <f t="shared" si="7"/>
        <v>68.06</v>
      </c>
      <c r="E45" s="20">
        <f t="shared" si="6"/>
        <v>97.990000000000009</v>
      </c>
      <c r="F45" s="20">
        <f t="shared" si="6"/>
        <v>86.92</v>
      </c>
      <c r="G45" s="20">
        <f t="shared" si="6"/>
        <v>72.570000000000007</v>
      </c>
      <c r="H45" s="20">
        <f t="shared" si="6"/>
        <v>79.539999999999992</v>
      </c>
      <c r="I45" s="20">
        <f t="shared" si="6"/>
        <v>115.61999999999999</v>
      </c>
      <c r="J45" s="20">
        <f t="shared" si="6"/>
        <v>101.67999999999999</v>
      </c>
      <c r="K45" s="20">
        <f t="shared" si="6"/>
        <v>85.28</v>
      </c>
    </row>
    <row r="46" spans="1:11" ht="14.1" customHeight="1" x14ac:dyDescent="0.25">
      <c r="A46" s="3" t="s">
        <v>12</v>
      </c>
      <c r="B46" s="3">
        <v>10</v>
      </c>
      <c r="C46" s="55">
        <v>92</v>
      </c>
      <c r="D46" s="20">
        <f t="shared" si="7"/>
        <v>76.36</v>
      </c>
      <c r="E46" s="20">
        <f t="shared" si="6"/>
        <v>109.94000000000001</v>
      </c>
      <c r="F46" s="20">
        <f t="shared" si="6"/>
        <v>97.52000000000001</v>
      </c>
      <c r="G46" s="20">
        <f t="shared" si="6"/>
        <v>81.42</v>
      </c>
      <c r="H46" s="20">
        <f t="shared" si="6"/>
        <v>89.24</v>
      </c>
      <c r="I46" s="20">
        <f t="shared" si="6"/>
        <v>129.72</v>
      </c>
      <c r="J46" s="20">
        <f t="shared" si="6"/>
        <v>114.08</v>
      </c>
      <c r="K46" s="20">
        <f t="shared" si="6"/>
        <v>95.68</v>
      </c>
    </row>
    <row r="47" spans="1:11" ht="14.1" customHeight="1" x14ac:dyDescent="0.25">
      <c r="A47" s="3" t="s">
        <v>14</v>
      </c>
      <c r="B47" s="3">
        <v>10</v>
      </c>
      <c r="C47" s="55">
        <v>103</v>
      </c>
      <c r="D47" s="20">
        <f t="shared" si="7"/>
        <v>85.49</v>
      </c>
      <c r="E47" s="20">
        <f t="shared" si="6"/>
        <v>123.08500000000001</v>
      </c>
      <c r="F47" s="20">
        <f t="shared" si="6"/>
        <v>109.18</v>
      </c>
      <c r="G47" s="20">
        <f t="shared" si="6"/>
        <v>91.155000000000001</v>
      </c>
      <c r="H47" s="20">
        <f t="shared" si="6"/>
        <v>99.91</v>
      </c>
      <c r="I47" s="20">
        <f t="shared" si="6"/>
        <v>145.22999999999999</v>
      </c>
      <c r="J47" s="20">
        <f t="shared" si="6"/>
        <v>127.72</v>
      </c>
      <c r="K47" s="20">
        <f t="shared" si="6"/>
        <v>107.12</v>
      </c>
    </row>
    <row r="48" spans="1:11" ht="14.1" customHeight="1" x14ac:dyDescent="0.25">
      <c r="A48" s="3" t="s">
        <v>15</v>
      </c>
      <c r="B48" s="3">
        <v>10</v>
      </c>
      <c r="C48" s="55">
        <v>113</v>
      </c>
      <c r="D48" s="20">
        <f t="shared" si="7"/>
        <v>93.789999999999992</v>
      </c>
      <c r="E48" s="20">
        <f t="shared" si="6"/>
        <v>135.035</v>
      </c>
      <c r="F48" s="20">
        <f t="shared" si="6"/>
        <v>119.78</v>
      </c>
      <c r="G48" s="20">
        <f t="shared" si="6"/>
        <v>100.005</v>
      </c>
      <c r="H48" s="20">
        <f t="shared" si="6"/>
        <v>109.61</v>
      </c>
      <c r="I48" s="20">
        <f t="shared" si="6"/>
        <v>159.32999999999998</v>
      </c>
      <c r="J48" s="20">
        <f t="shared" si="6"/>
        <v>140.12</v>
      </c>
      <c r="K48" s="20">
        <f t="shared" si="6"/>
        <v>117.52000000000001</v>
      </c>
    </row>
    <row r="49" spans="1:11" ht="14.1" customHeight="1" x14ac:dyDescent="0.25">
      <c r="A49" s="3" t="s">
        <v>16</v>
      </c>
      <c r="B49" s="3">
        <v>10</v>
      </c>
      <c r="C49" s="55">
        <v>123</v>
      </c>
      <c r="D49" s="20">
        <f t="shared" si="7"/>
        <v>102.08999999999999</v>
      </c>
      <c r="E49" s="20">
        <f t="shared" si="6"/>
        <v>146.98500000000001</v>
      </c>
      <c r="F49" s="20">
        <f t="shared" si="6"/>
        <v>130.38</v>
      </c>
      <c r="G49" s="20">
        <f t="shared" si="6"/>
        <v>108.855</v>
      </c>
      <c r="H49" s="20">
        <f t="shared" si="6"/>
        <v>119.31</v>
      </c>
      <c r="I49" s="20">
        <f t="shared" si="6"/>
        <v>173.42999999999998</v>
      </c>
      <c r="J49" s="20">
        <f t="shared" si="6"/>
        <v>152.52000000000001</v>
      </c>
      <c r="K49" s="20">
        <f t="shared" si="6"/>
        <v>127.92</v>
      </c>
    </row>
    <row r="50" spans="1:11" s="6" customFormat="1" ht="5.0999999999999996" customHeight="1" x14ac:dyDescent="0.25">
      <c r="A50" s="5"/>
      <c r="B50" s="5"/>
      <c r="C50" s="54"/>
      <c r="D50" s="21"/>
      <c r="E50" s="47"/>
      <c r="F50" s="48"/>
      <c r="G50" s="16"/>
      <c r="H50" s="16"/>
      <c r="I50" s="19"/>
      <c r="J50" s="19"/>
    </row>
    <row r="51" spans="1:11" ht="14.1" customHeight="1" x14ac:dyDescent="0.25">
      <c r="A51" s="3" t="s">
        <v>14</v>
      </c>
      <c r="B51" s="23" t="s">
        <v>54</v>
      </c>
      <c r="C51" s="57">
        <v>124</v>
      </c>
      <c r="D51" s="20">
        <f>$C51*D$9</f>
        <v>102.92</v>
      </c>
      <c r="E51" s="20">
        <f t="shared" ref="E43:K53" si="8">$C51*E$9</f>
        <v>148.18</v>
      </c>
      <c r="F51" s="20">
        <f t="shared" ref="F51:K53" si="9">$C51*F$9</f>
        <v>131.44</v>
      </c>
      <c r="G51" s="20">
        <f t="shared" si="9"/>
        <v>109.74</v>
      </c>
      <c r="H51" s="20">
        <f t="shared" si="9"/>
        <v>120.28</v>
      </c>
      <c r="I51" s="20">
        <f t="shared" si="8"/>
        <v>174.84</v>
      </c>
      <c r="J51" s="20">
        <f t="shared" si="9"/>
        <v>153.76</v>
      </c>
      <c r="K51" s="20">
        <f t="shared" si="9"/>
        <v>128.96</v>
      </c>
    </row>
    <row r="52" spans="1:11" ht="14.1" customHeight="1" x14ac:dyDescent="0.25">
      <c r="A52" s="3" t="s">
        <v>15</v>
      </c>
      <c r="B52" s="3">
        <v>8</v>
      </c>
      <c r="C52" s="58">
        <v>137</v>
      </c>
      <c r="D52" s="20">
        <f t="shared" ref="D52:D53" si="10">$C52*D$9</f>
        <v>113.71</v>
      </c>
      <c r="E52" s="20">
        <f t="shared" si="8"/>
        <v>163.715</v>
      </c>
      <c r="F52" s="20">
        <f t="shared" si="9"/>
        <v>145.22</v>
      </c>
      <c r="G52" s="20">
        <f t="shared" si="9"/>
        <v>121.245</v>
      </c>
      <c r="H52" s="20">
        <f t="shared" si="9"/>
        <v>132.88999999999999</v>
      </c>
      <c r="I52" s="20">
        <f t="shared" si="8"/>
        <v>193.17</v>
      </c>
      <c r="J52" s="20">
        <f t="shared" si="9"/>
        <v>169.88</v>
      </c>
      <c r="K52" s="20">
        <f t="shared" si="9"/>
        <v>142.48000000000002</v>
      </c>
    </row>
    <row r="53" spans="1:11" ht="14.1" customHeight="1" x14ac:dyDescent="0.25">
      <c r="A53" s="3" t="s">
        <v>16</v>
      </c>
      <c r="B53" s="3">
        <v>8</v>
      </c>
      <c r="C53" s="58">
        <v>149</v>
      </c>
      <c r="D53" s="20">
        <f t="shared" si="10"/>
        <v>123.66999999999999</v>
      </c>
      <c r="E53" s="20">
        <f t="shared" si="8"/>
        <v>178.05500000000001</v>
      </c>
      <c r="F53" s="20">
        <f t="shared" si="9"/>
        <v>157.94</v>
      </c>
      <c r="G53" s="20">
        <f t="shared" si="9"/>
        <v>131.86500000000001</v>
      </c>
      <c r="H53" s="20">
        <f t="shared" si="9"/>
        <v>144.53</v>
      </c>
      <c r="I53" s="20">
        <f t="shared" si="8"/>
        <v>210.08999999999997</v>
      </c>
      <c r="J53" s="20">
        <f t="shared" si="9"/>
        <v>184.76</v>
      </c>
      <c r="K53" s="20">
        <f t="shared" si="9"/>
        <v>154.96</v>
      </c>
    </row>
    <row r="54" spans="1:11" s="10" customFormat="1" ht="19.5" customHeight="1" x14ac:dyDescent="0.25">
      <c r="A54" s="144"/>
      <c r="B54" s="144"/>
      <c r="C54" s="144"/>
      <c r="D54" s="38"/>
      <c r="E54" s="49"/>
      <c r="F54" s="39"/>
      <c r="G54" s="29"/>
      <c r="H54" s="29"/>
      <c r="I54" s="26"/>
      <c r="J54" s="26"/>
    </row>
    <row r="55" spans="1:11" ht="18" customHeight="1" x14ac:dyDescent="0.4">
      <c r="A55" s="137" t="s">
        <v>37</v>
      </c>
      <c r="B55" s="138"/>
      <c r="C55" s="138"/>
      <c r="D55" s="148" t="s">
        <v>55</v>
      </c>
      <c r="E55" s="148"/>
      <c r="F55" s="148"/>
      <c r="G55" s="148"/>
      <c r="H55" s="140" t="s">
        <v>80</v>
      </c>
      <c r="I55" s="140"/>
      <c r="J55" s="140"/>
      <c r="K55" s="140"/>
    </row>
    <row r="56" spans="1:11" s="6" customFormat="1" ht="5.0999999999999996" customHeight="1" x14ac:dyDescent="0.25">
      <c r="A56" s="11"/>
      <c r="B56" s="11"/>
      <c r="C56" s="59"/>
      <c r="D56" s="48"/>
      <c r="E56" s="47"/>
      <c r="F56" s="48"/>
      <c r="G56" s="16"/>
      <c r="H56" s="16"/>
      <c r="I56" s="17"/>
      <c r="J56" s="17"/>
    </row>
    <row r="57" spans="1:11" ht="15.6" x14ac:dyDescent="0.3">
      <c r="A57" s="13"/>
      <c r="B57" s="134" t="s">
        <v>70</v>
      </c>
      <c r="C57" s="135"/>
      <c r="D57" s="76" t="str">
        <f>'PICKED UP PLANT-West Central'!P13</f>
        <v>Contech</v>
      </c>
      <c r="E57" s="76" t="str">
        <f>'PICKED UP PLANT-West Central'!P15</f>
        <v>Twin Oaks</v>
      </c>
      <c r="F57" s="76" t="str">
        <f>'PICKED UP PLANT-West Central'!P17</f>
        <v>Contech</v>
      </c>
      <c r="G57" s="76" t="str">
        <f>'PICKED UP PLANT-West Central'!P19</f>
        <v>Twin Oaks</v>
      </c>
      <c r="H57" s="76" t="str">
        <f>'DELIVERED-West Central'!M13</f>
        <v>Contech</v>
      </c>
      <c r="I57" s="76" t="str">
        <f>'DELIVERED-West Central'!M15</f>
        <v>Twin Oaks</v>
      </c>
      <c r="J57" s="76" t="str">
        <f>'DELIVERED-West Central'!M17</f>
        <v>Contech</v>
      </c>
      <c r="K57" s="76" t="str">
        <f>'DELIVERED-West Central'!M19</f>
        <v>Twin Oaks</v>
      </c>
    </row>
    <row r="58" spans="1:11" ht="18" customHeight="1" x14ac:dyDescent="0.3">
      <c r="A58" s="8"/>
      <c r="B58" s="8"/>
      <c r="C58" s="79" t="s">
        <v>89</v>
      </c>
      <c r="D58" s="124">
        <f>'PICKED UP PLANT-West Central'!L13</f>
        <v>0.89</v>
      </c>
      <c r="E58" s="124">
        <f>'PICKED UP PLANT-West Central'!L15</f>
        <v>1.28</v>
      </c>
      <c r="F58" s="124">
        <f>'PICKED UP PLANT-West Central'!L17</f>
        <v>1.1399999999999999</v>
      </c>
      <c r="G58" s="124">
        <f>'PICKED UP PLANT-West Central'!L19</f>
        <v>0.94499999999999995</v>
      </c>
      <c r="H58" s="124">
        <f>'DELIVERED-West Central'!L13</f>
        <v>1.04</v>
      </c>
      <c r="I58" s="124">
        <f>'DELIVERED-West Central'!L15</f>
        <v>1.51</v>
      </c>
      <c r="J58" s="124">
        <f>'DELIVERED-West Central'!L17</f>
        <v>1.33</v>
      </c>
      <c r="K58" s="124">
        <f>'DELIVERED-West Central'!L19</f>
        <v>1.1100000000000001</v>
      </c>
    </row>
    <row r="59" spans="1:11" ht="31.8" customHeight="1" x14ac:dyDescent="0.25">
      <c r="A59" s="4" t="s">
        <v>33</v>
      </c>
      <c r="B59" s="2" t="s">
        <v>1</v>
      </c>
      <c r="C59" s="60"/>
      <c r="D59" s="66" t="s">
        <v>76</v>
      </c>
      <c r="E59" s="66" t="s">
        <v>77</v>
      </c>
      <c r="F59" s="66" t="s">
        <v>78</v>
      </c>
      <c r="G59" s="66" t="s">
        <v>79</v>
      </c>
      <c r="H59" s="66" t="s">
        <v>85</v>
      </c>
      <c r="I59" s="66" t="s">
        <v>86</v>
      </c>
      <c r="J59" s="66" t="s">
        <v>122</v>
      </c>
      <c r="K59" s="66" t="s">
        <v>88</v>
      </c>
    </row>
    <row r="60" spans="1:11" s="6" customFormat="1" ht="5.0999999999999996" customHeight="1" x14ac:dyDescent="0.25">
      <c r="A60" s="7"/>
      <c r="B60" s="7"/>
      <c r="C60" s="61"/>
      <c r="D60" s="44"/>
      <c r="E60" s="47"/>
      <c r="F60" s="48"/>
      <c r="G60" s="16"/>
      <c r="H60" s="16"/>
      <c r="I60" s="17"/>
      <c r="J60" s="17"/>
    </row>
    <row r="61" spans="1:11" ht="14.1" customHeight="1" x14ac:dyDescent="0.25">
      <c r="A61" s="3" t="s">
        <v>21</v>
      </c>
      <c r="B61" s="3" t="s">
        <v>11</v>
      </c>
      <c r="C61" s="55">
        <v>12</v>
      </c>
      <c r="D61" s="20">
        <f>$C61*D$58</f>
        <v>10.68</v>
      </c>
      <c r="E61" s="20">
        <f t="shared" ref="E61:K68" si="11">$C61*E$58</f>
        <v>15.36</v>
      </c>
      <c r="F61" s="20">
        <f t="shared" si="11"/>
        <v>13.68</v>
      </c>
      <c r="G61" s="20">
        <f t="shared" si="11"/>
        <v>11.34</v>
      </c>
      <c r="H61" s="20">
        <f t="shared" si="11"/>
        <v>12.48</v>
      </c>
      <c r="I61" s="20">
        <f t="shared" si="11"/>
        <v>18.12</v>
      </c>
      <c r="J61" s="20">
        <f t="shared" si="11"/>
        <v>15.96</v>
      </c>
      <c r="K61" s="20">
        <f t="shared" si="11"/>
        <v>13.32</v>
      </c>
    </row>
    <row r="62" spans="1:11" ht="14.1" customHeight="1" x14ac:dyDescent="0.25">
      <c r="A62" s="3" t="s">
        <v>22</v>
      </c>
      <c r="B62" s="3">
        <v>16</v>
      </c>
      <c r="C62" s="55">
        <v>15</v>
      </c>
      <c r="D62" s="20">
        <f t="shared" ref="D62:D68" si="12">$C62*D$58</f>
        <v>13.35</v>
      </c>
      <c r="E62" s="20">
        <f t="shared" si="11"/>
        <v>19.2</v>
      </c>
      <c r="F62" s="20">
        <f t="shared" si="11"/>
        <v>17.099999999999998</v>
      </c>
      <c r="G62" s="20">
        <f t="shared" si="11"/>
        <v>14.174999999999999</v>
      </c>
      <c r="H62" s="20">
        <f t="shared" si="11"/>
        <v>15.600000000000001</v>
      </c>
      <c r="I62" s="20">
        <f t="shared" si="11"/>
        <v>22.65</v>
      </c>
      <c r="J62" s="20">
        <f t="shared" si="11"/>
        <v>19.950000000000003</v>
      </c>
      <c r="K62" s="20">
        <f t="shared" si="11"/>
        <v>16.650000000000002</v>
      </c>
    </row>
    <row r="63" spans="1:11" ht="14.1" customHeight="1" x14ac:dyDescent="0.25">
      <c r="A63" s="3" t="s">
        <v>23</v>
      </c>
      <c r="B63" s="3">
        <v>16</v>
      </c>
      <c r="C63" s="55">
        <v>17</v>
      </c>
      <c r="D63" s="20">
        <f t="shared" si="12"/>
        <v>15.13</v>
      </c>
      <c r="E63" s="20">
        <f t="shared" si="11"/>
        <v>21.76</v>
      </c>
      <c r="F63" s="20">
        <f t="shared" si="11"/>
        <v>19.38</v>
      </c>
      <c r="G63" s="20">
        <f t="shared" si="11"/>
        <v>16.064999999999998</v>
      </c>
      <c r="H63" s="20">
        <f t="shared" si="11"/>
        <v>17.68</v>
      </c>
      <c r="I63" s="20">
        <f t="shared" si="11"/>
        <v>25.67</v>
      </c>
      <c r="J63" s="20">
        <f t="shared" si="11"/>
        <v>22.61</v>
      </c>
      <c r="K63" s="20">
        <f t="shared" si="11"/>
        <v>18.87</v>
      </c>
    </row>
    <row r="64" spans="1:11" ht="14.1" customHeight="1" x14ac:dyDescent="0.25">
      <c r="A64" s="3" t="s">
        <v>24</v>
      </c>
      <c r="B64" s="3">
        <v>16</v>
      </c>
      <c r="C64" s="55">
        <v>19</v>
      </c>
      <c r="D64" s="20">
        <f t="shared" si="12"/>
        <v>16.91</v>
      </c>
      <c r="E64" s="20">
        <f t="shared" si="11"/>
        <v>24.32</v>
      </c>
      <c r="F64" s="20">
        <f t="shared" si="11"/>
        <v>21.659999999999997</v>
      </c>
      <c r="G64" s="20">
        <f t="shared" si="11"/>
        <v>17.954999999999998</v>
      </c>
      <c r="H64" s="20">
        <f t="shared" si="11"/>
        <v>19.760000000000002</v>
      </c>
      <c r="I64" s="20">
        <f t="shared" si="11"/>
        <v>28.69</v>
      </c>
      <c r="J64" s="20">
        <f t="shared" si="11"/>
        <v>25.270000000000003</v>
      </c>
      <c r="K64" s="20">
        <f t="shared" si="11"/>
        <v>21.090000000000003</v>
      </c>
    </row>
    <row r="65" spans="1:11" ht="14.1" customHeight="1" x14ac:dyDescent="0.25">
      <c r="A65" s="3" t="s">
        <v>25</v>
      </c>
      <c r="B65" s="3">
        <v>16</v>
      </c>
      <c r="C65" s="55">
        <v>24</v>
      </c>
      <c r="D65" s="20">
        <f t="shared" si="12"/>
        <v>21.36</v>
      </c>
      <c r="E65" s="20">
        <f t="shared" si="11"/>
        <v>30.72</v>
      </c>
      <c r="F65" s="20">
        <f t="shared" si="11"/>
        <v>27.36</v>
      </c>
      <c r="G65" s="20">
        <f t="shared" si="11"/>
        <v>22.68</v>
      </c>
      <c r="H65" s="20">
        <f t="shared" si="11"/>
        <v>24.96</v>
      </c>
      <c r="I65" s="20">
        <f t="shared" si="11"/>
        <v>36.24</v>
      </c>
      <c r="J65" s="20">
        <f t="shared" si="11"/>
        <v>31.92</v>
      </c>
      <c r="K65" s="20">
        <f t="shared" si="11"/>
        <v>26.64</v>
      </c>
    </row>
    <row r="66" spans="1:11" ht="14.1" customHeight="1" x14ac:dyDescent="0.25">
      <c r="A66" s="3" t="s">
        <v>26</v>
      </c>
      <c r="B66" s="3">
        <v>16</v>
      </c>
      <c r="C66" s="55">
        <v>29</v>
      </c>
      <c r="D66" s="20">
        <f t="shared" si="12"/>
        <v>25.81</v>
      </c>
      <c r="E66" s="20">
        <f t="shared" si="11"/>
        <v>37.119999999999997</v>
      </c>
      <c r="F66" s="20">
        <f t="shared" si="11"/>
        <v>33.059999999999995</v>
      </c>
      <c r="G66" s="20">
        <f t="shared" si="11"/>
        <v>27.404999999999998</v>
      </c>
      <c r="H66" s="20">
        <f t="shared" si="11"/>
        <v>30.16</v>
      </c>
      <c r="I66" s="20">
        <f t="shared" si="11"/>
        <v>43.79</v>
      </c>
      <c r="J66" s="20">
        <f t="shared" si="11"/>
        <v>38.57</v>
      </c>
      <c r="K66" s="20">
        <f t="shared" si="11"/>
        <v>32.190000000000005</v>
      </c>
    </row>
    <row r="67" spans="1:11" ht="14.1" customHeight="1" x14ac:dyDescent="0.25">
      <c r="A67" s="3" t="s">
        <v>27</v>
      </c>
      <c r="B67" s="3">
        <v>16</v>
      </c>
      <c r="C67" s="55">
        <v>34</v>
      </c>
      <c r="D67" s="20">
        <f t="shared" si="12"/>
        <v>30.26</v>
      </c>
      <c r="E67" s="20">
        <f t="shared" si="11"/>
        <v>43.52</v>
      </c>
      <c r="F67" s="20">
        <f t="shared" si="11"/>
        <v>38.76</v>
      </c>
      <c r="G67" s="20">
        <f t="shared" si="11"/>
        <v>32.129999999999995</v>
      </c>
      <c r="H67" s="20">
        <f t="shared" si="11"/>
        <v>35.36</v>
      </c>
      <c r="I67" s="20">
        <f t="shared" si="11"/>
        <v>51.34</v>
      </c>
      <c r="J67" s="20">
        <f t="shared" si="11"/>
        <v>45.22</v>
      </c>
      <c r="K67" s="20">
        <f t="shared" si="11"/>
        <v>37.74</v>
      </c>
    </row>
    <row r="68" spans="1:11" ht="14.1" customHeight="1" x14ac:dyDescent="0.25">
      <c r="A68" s="3" t="s">
        <v>28</v>
      </c>
      <c r="B68" s="3">
        <v>16</v>
      </c>
      <c r="C68" s="55">
        <v>38</v>
      </c>
      <c r="D68" s="20">
        <f t="shared" si="12"/>
        <v>33.82</v>
      </c>
      <c r="E68" s="20">
        <f t="shared" si="11"/>
        <v>48.64</v>
      </c>
      <c r="F68" s="20">
        <f t="shared" si="11"/>
        <v>43.319999999999993</v>
      </c>
      <c r="G68" s="20">
        <f t="shared" si="11"/>
        <v>35.909999999999997</v>
      </c>
      <c r="H68" s="20">
        <f t="shared" si="11"/>
        <v>39.520000000000003</v>
      </c>
      <c r="I68" s="20">
        <f t="shared" si="11"/>
        <v>57.38</v>
      </c>
      <c r="J68" s="20">
        <f t="shared" si="11"/>
        <v>50.540000000000006</v>
      </c>
      <c r="K68" s="20">
        <f t="shared" si="11"/>
        <v>42.180000000000007</v>
      </c>
    </row>
    <row r="69" spans="1:11" s="6" customFormat="1" ht="5.0999999999999996" customHeight="1" x14ac:dyDescent="0.25">
      <c r="A69" s="7"/>
      <c r="B69" s="7"/>
      <c r="C69" s="61"/>
      <c r="D69" s="21"/>
      <c r="E69" s="47"/>
      <c r="F69" s="48"/>
      <c r="G69" s="16"/>
      <c r="H69" s="16"/>
      <c r="I69" s="19"/>
      <c r="J69" s="19"/>
    </row>
    <row r="70" spans="1:11" ht="14.1" customHeight="1" x14ac:dyDescent="0.25">
      <c r="A70" s="3" t="s">
        <v>21</v>
      </c>
      <c r="B70" s="3" t="s">
        <v>13</v>
      </c>
      <c r="C70" s="55">
        <v>15</v>
      </c>
      <c r="D70" s="20">
        <f>$C70*D$58</f>
        <v>13.35</v>
      </c>
      <c r="E70" s="20">
        <f t="shared" ref="E70:K78" si="13">$C70*E$58</f>
        <v>19.2</v>
      </c>
      <c r="F70" s="20">
        <f t="shared" si="13"/>
        <v>17.099999999999998</v>
      </c>
      <c r="G70" s="20">
        <f t="shared" si="13"/>
        <v>14.174999999999999</v>
      </c>
      <c r="H70" s="20">
        <f t="shared" si="13"/>
        <v>15.600000000000001</v>
      </c>
      <c r="I70" s="20">
        <f t="shared" si="13"/>
        <v>22.65</v>
      </c>
      <c r="J70" s="20">
        <f t="shared" si="13"/>
        <v>19.950000000000003</v>
      </c>
      <c r="K70" s="20">
        <f t="shared" si="13"/>
        <v>16.650000000000002</v>
      </c>
    </row>
    <row r="71" spans="1:11" ht="14.1" customHeight="1" x14ac:dyDescent="0.25">
      <c r="A71" s="3" t="s">
        <v>22</v>
      </c>
      <c r="B71" s="3">
        <v>14</v>
      </c>
      <c r="C71" s="55">
        <v>18</v>
      </c>
      <c r="D71" s="20">
        <f t="shared" ref="D71:D78" si="14">$C71*D$58</f>
        <v>16.02</v>
      </c>
      <c r="E71" s="20">
        <f t="shared" si="13"/>
        <v>23.04</v>
      </c>
      <c r="F71" s="20">
        <f t="shared" si="13"/>
        <v>20.52</v>
      </c>
      <c r="G71" s="20">
        <f t="shared" si="13"/>
        <v>17.009999999999998</v>
      </c>
      <c r="H71" s="20">
        <f t="shared" si="13"/>
        <v>18.72</v>
      </c>
      <c r="I71" s="20">
        <f t="shared" si="13"/>
        <v>27.18</v>
      </c>
      <c r="J71" s="20">
        <f t="shared" si="13"/>
        <v>23.94</v>
      </c>
      <c r="K71" s="20">
        <f t="shared" si="13"/>
        <v>19.98</v>
      </c>
    </row>
    <row r="72" spans="1:11" ht="14.1" customHeight="1" x14ac:dyDescent="0.25">
      <c r="A72" s="3" t="s">
        <v>23</v>
      </c>
      <c r="B72" s="3">
        <v>14</v>
      </c>
      <c r="C72" s="55">
        <v>21</v>
      </c>
      <c r="D72" s="20">
        <f t="shared" si="14"/>
        <v>18.690000000000001</v>
      </c>
      <c r="E72" s="20">
        <f t="shared" si="13"/>
        <v>26.88</v>
      </c>
      <c r="F72" s="20">
        <f t="shared" si="13"/>
        <v>23.939999999999998</v>
      </c>
      <c r="G72" s="20">
        <f t="shared" si="13"/>
        <v>19.844999999999999</v>
      </c>
      <c r="H72" s="20">
        <f t="shared" si="13"/>
        <v>21.84</v>
      </c>
      <c r="I72" s="20">
        <f t="shared" si="13"/>
        <v>31.71</v>
      </c>
      <c r="J72" s="20">
        <f t="shared" si="13"/>
        <v>27.93</v>
      </c>
      <c r="K72" s="20">
        <f t="shared" si="13"/>
        <v>23.310000000000002</v>
      </c>
    </row>
    <row r="73" spans="1:11" ht="14.1" customHeight="1" x14ac:dyDescent="0.25">
      <c r="A73" s="3" t="s">
        <v>24</v>
      </c>
      <c r="B73" s="3">
        <v>14</v>
      </c>
      <c r="C73" s="55">
        <v>24</v>
      </c>
      <c r="D73" s="20">
        <f t="shared" si="14"/>
        <v>21.36</v>
      </c>
      <c r="E73" s="20">
        <f t="shared" si="13"/>
        <v>30.72</v>
      </c>
      <c r="F73" s="20">
        <f t="shared" si="13"/>
        <v>27.36</v>
      </c>
      <c r="G73" s="20">
        <f t="shared" si="13"/>
        <v>22.68</v>
      </c>
      <c r="H73" s="20">
        <f t="shared" si="13"/>
        <v>24.96</v>
      </c>
      <c r="I73" s="20">
        <f t="shared" si="13"/>
        <v>36.24</v>
      </c>
      <c r="J73" s="20">
        <f t="shared" si="13"/>
        <v>31.92</v>
      </c>
      <c r="K73" s="20">
        <f t="shared" si="13"/>
        <v>26.64</v>
      </c>
    </row>
    <row r="74" spans="1:11" ht="14.1" customHeight="1" x14ac:dyDescent="0.25">
      <c r="A74" s="3" t="s">
        <v>25</v>
      </c>
      <c r="B74" s="3">
        <v>14</v>
      </c>
      <c r="C74" s="55">
        <v>30</v>
      </c>
      <c r="D74" s="20">
        <f t="shared" si="14"/>
        <v>26.7</v>
      </c>
      <c r="E74" s="20">
        <f t="shared" si="13"/>
        <v>38.4</v>
      </c>
      <c r="F74" s="20">
        <f t="shared" si="13"/>
        <v>34.199999999999996</v>
      </c>
      <c r="G74" s="20">
        <f t="shared" si="13"/>
        <v>28.349999999999998</v>
      </c>
      <c r="H74" s="20">
        <f t="shared" si="13"/>
        <v>31.200000000000003</v>
      </c>
      <c r="I74" s="20">
        <f t="shared" si="13"/>
        <v>45.3</v>
      </c>
      <c r="J74" s="20">
        <f t="shared" si="13"/>
        <v>39.900000000000006</v>
      </c>
      <c r="K74" s="20">
        <f t="shared" si="13"/>
        <v>33.300000000000004</v>
      </c>
    </row>
    <row r="75" spans="1:11" ht="14.1" customHeight="1" x14ac:dyDescent="0.25">
      <c r="A75" s="3" t="s">
        <v>26</v>
      </c>
      <c r="B75" s="3">
        <v>14</v>
      </c>
      <c r="C75" s="55">
        <v>36</v>
      </c>
      <c r="D75" s="20">
        <f t="shared" si="14"/>
        <v>32.04</v>
      </c>
      <c r="E75" s="20">
        <f t="shared" si="13"/>
        <v>46.08</v>
      </c>
      <c r="F75" s="20">
        <f t="shared" si="13"/>
        <v>41.04</v>
      </c>
      <c r="G75" s="20">
        <f t="shared" si="13"/>
        <v>34.019999999999996</v>
      </c>
      <c r="H75" s="20">
        <f t="shared" si="13"/>
        <v>37.44</v>
      </c>
      <c r="I75" s="20">
        <f t="shared" si="13"/>
        <v>54.36</v>
      </c>
      <c r="J75" s="20">
        <f t="shared" si="13"/>
        <v>47.88</v>
      </c>
      <c r="K75" s="20">
        <f t="shared" si="13"/>
        <v>39.96</v>
      </c>
    </row>
    <row r="76" spans="1:11" ht="14.1" customHeight="1" x14ac:dyDescent="0.25">
      <c r="A76" s="3" t="s">
        <v>27</v>
      </c>
      <c r="B76" s="3">
        <v>14</v>
      </c>
      <c r="C76" s="55">
        <v>42</v>
      </c>
      <c r="D76" s="20">
        <f t="shared" si="14"/>
        <v>37.380000000000003</v>
      </c>
      <c r="E76" s="20">
        <f t="shared" si="13"/>
        <v>53.76</v>
      </c>
      <c r="F76" s="20">
        <f t="shared" si="13"/>
        <v>47.879999999999995</v>
      </c>
      <c r="G76" s="20">
        <f t="shared" si="13"/>
        <v>39.69</v>
      </c>
      <c r="H76" s="20">
        <f t="shared" si="13"/>
        <v>43.68</v>
      </c>
      <c r="I76" s="20">
        <f t="shared" si="13"/>
        <v>63.42</v>
      </c>
      <c r="J76" s="20">
        <f t="shared" si="13"/>
        <v>55.86</v>
      </c>
      <c r="K76" s="20">
        <f t="shared" si="13"/>
        <v>46.620000000000005</v>
      </c>
    </row>
    <row r="77" spans="1:11" ht="14.1" customHeight="1" x14ac:dyDescent="0.25">
      <c r="A77" s="3" t="s">
        <v>28</v>
      </c>
      <c r="B77" s="3">
        <v>14</v>
      </c>
      <c r="C77" s="55">
        <v>48</v>
      </c>
      <c r="D77" s="20">
        <f t="shared" si="14"/>
        <v>42.72</v>
      </c>
      <c r="E77" s="20">
        <f t="shared" si="13"/>
        <v>61.44</v>
      </c>
      <c r="F77" s="20">
        <f t="shared" si="13"/>
        <v>54.72</v>
      </c>
      <c r="G77" s="20">
        <f t="shared" si="13"/>
        <v>45.36</v>
      </c>
      <c r="H77" s="20">
        <f t="shared" si="13"/>
        <v>49.92</v>
      </c>
      <c r="I77" s="20">
        <f t="shared" si="13"/>
        <v>72.48</v>
      </c>
      <c r="J77" s="20">
        <f t="shared" si="13"/>
        <v>63.84</v>
      </c>
      <c r="K77" s="20">
        <f t="shared" si="13"/>
        <v>53.28</v>
      </c>
    </row>
    <row r="78" spans="1:11" ht="14.1" customHeight="1" x14ac:dyDescent="0.25">
      <c r="A78" s="3" t="s">
        <v>29</v>
      </c>
      <c r="B78" s="3">
        <v>14</v>
      </c>
      <c r="C78" s="55">
        <v>54</v>
      </c>
      <c r="D78" s="20">
        <f t="shared" si="14"/>
        <v>48.06</v>
      </c>
      <c r="E78" s="20">
        <f t="shared" si="13"/>
        <v>69.12</v>
      </c>
      <c r="F78" s="20">
        <f t="shared" si="13"/>
        <v>61.559999999999995</v>
      </c>
      <c r="G78" s="20">
        <f t="shared" si="13"/>
        <v>51.029999999999994</v>
      </c>
      <c r="H78" s="20">
        <f t="shared" si="13"/>
        <v>56.160000000000004</v>
      </c>
      <c r="I78" s="20">
        <f t="shared" si="13"/>
        <v>81.540000000000006</v>
      </c>
      <c r="J78" s="20">
        <f t="shared" si="13"/>
        <v>71.820000000000007</v>
      </c>
      <c r="K78" s="20">
        <f t="shared" si="13"/>
        <v>59.940000000000005</v>
      </c>
    </row>
    <row r="79" spans="1:11" s="6" customFormat="1" ht="5.0999999999999996" customHeight="1" x14ac:dyDescent="0.25">
      <c r="A79" s="7"/>
      <c r="B79" s="7"/>
      <c r="C79" s="61"/>
      <c r="D79" s="21"/>
      <c r="E79" s="47"/>
      <c r="F79" s="48"/>
      <c r="G79" s="16"/>
      <c r="H79" s="16"/>
      <c r="I79" s="19"/>
      <c r="J79" s="19"/>
    </row>
    <row r="80" spans="1:11" ht="14.1" customHeight="1" x14ac:dyDescent="0.25">
      <c r="A80" s="3" t="s">
        <v>23</v>
      </c>
      <c r="B80" s="3" t="s">
        <v>18</v>
      </c>
      <c r="C80" s="56">
        <v>29</v>
      </c>
      <c r="D80" s="20">
        <f>$C80*D$58</f>
        <v>25.81</v>
      </c>
      <c r="E80" s="20">
        <f t="shared" ref="E80:K88" si="15">$C80*E$58</f>
        <v>37.119999999999997</v>
      </c>
      <c r="F80" s="20">
        <f t="shared" si="15"/>
        <v>33.059999999999995</v>
      </c>
      <c r="G80" s="20">
        <f t="shared" si="15"/>
        <v>27.404999999999998</v>
      </c>
      <c r="H80" s="20">
        <f t="shared" si="15"/>
        <v>30.16</v>
      </c>
      <c r="I80" s="20">
        <f t="shared" si="15"/>
        <v>43.79</v>
      </c>
      <c r="J80" s="20">
        <f t="shared" si="15"/>
        <v>38.57</v>
      </c>
      <c r="K80" s="20">
        <f t="shared" si="15"/>
        <v>32.190000000000005</v>
      </c>
    </row>
    <row r="81" spans="1:11" ht="14.1" customHeight="1" x14ac:dyDescent="0.25">
      <c r="A81" s="3" t="s">
        <v>24</v>
      </c>
      <c r="B81" s="3">
        <v>12</v>
      </c>
      <c r="C81" s="55">
        <v>33</v>
      </c>
      <c r="D81" s="20">
        <f t="shared" ref="D81:D88" si="16">$C81*D$58</f>
        <v>29.37</v>
      </c>
      <c r="E81" s="20">
        <f t="shared" si="15"/>
        <v>42.24</v>
      </c>
      <c r="F81" s="20">
        <f t="shared" si="15"/>
        <v>37.619999999999997</v>
      </c>
      <c r="G81" s="20">
        <f t="shared" si="15"/>
        <v>31.184999999999999</v>
      </c>
      <c r="H81" s="20">
        <f t="shared" si="15"/>
        <v>34.32</v>
      </c>
      <c r="I81" s="20">
        <f t="shared" si="15"/>
        <v>49.83</v>
      </c>
      <c r="J81" s="20">
        <f t="shared" si="15"/>
        <v>43.89</v>
      </c>
      <c r="K81" s="20">
        <f t="shared" si="15"/>
        <v>36.630000000000003</v>
      </c>
    </row>
    <row r="82" spans="1:11" ht="14.1" customHeight="1" x14ac:dyDescent="0.25">
      <c r="A82" s="3" t="s">
        <v>25</v>
      </c>
      <c r="B82" s="3">
        <v>12</v>
      </c>
      <c r="C82" s="55">
        <v>41</v>
      </c>
      <c r="D82" s="20">
        <f t="shared" si="16"/>
        <v>36.49</v>
      </c>
      <c r="E82" s="20">
        <f t="shared" si="15"/>
        <v>52.480000000000004</v>
      </c>
      <c r="F82" s="20">
        <f t="shared" si="15"/>
        <v>46.739999999999995</v>
      </c>
      <c r="G82" s="20">
        <f t="shared" si="15"/>
        <v>38.744999999999997</v>
      </c>
      <c r="H82" s="20">
        <f t="shared" si="15"/>
        <v>42.64</v>
      </c>
      <c r="I82" s="20">
        <f t="shared" si="15"/>
        <v>61.910000000000004</v>
      </c>
      <c r="J82" s="20">
        <f t="shared" si="15"/>
        <v>54.53</v>
      </c>
      <c r="K82" s="20">
        <f t="shared" si="15"/>
        <v>45.510000000000005</v>
      </c>
    </row>
    <row r="83" spans="1:11" ht="14.1" customHeight="1" x14ac:dyDescent="0.25">
      <c r="A83" s="3" t="s">
        <v>26</v>
      </c>
      <c r="B83" s="3">
        <v>12</v>
      </c>
      <c r="C83" s="55">
        <v>49</v>
      </c>
      <c r="D83" s="20">
        <f t="shared" si="16"/>
        <v>43.61</v>
      </c>
      <c r="E83" s="20">
        <f t="shared" si="15"/>
        <v>62.72</v>
      </c>
      <c r="F83" s="20">
        <f t="shared" si="15"/>
        <v>55.859999999999992</v>
      </c>
      <c r="G83" s="20">
        <f t="shared" si="15"/>
        <v>46.305</v>
      </c>
      <c r="H83" s="20">
        <f t="shared" si="15"/>
        <v>50.96</v>
      </c>
      <c r="I83" s="20">
        <f t="shared" si="15"/>
        <v>73.989999999999995</v>
      </c>
      <c r="J83" s="20">
        <f t="shared" si="15"/>
        <v>65.17</v>
      </c>
      <c r="K83" s="20">
        <f t="shared" si="15"/>
        <v>54.390000000000008</v>
      </c>
    </row>
    <row r="84" spans="1:11" ht="14.1" customHeight="1" x14ac:dyDescent="0.25">
      <c r="A84" s="3" t="s">
        <v>27</v>
      </c>
      <c r="B84" s="3">
        <v>12</v>
      </c>
      <c r="C84" s="55">
        <v>57</v>
      </c>
      <c r="D84" s="20">
        <f t="shared" si="16"/>
        <v>50.730000000000004</v>
      </c>
      <c r="E84" s="20">
        <f t="shared" si="15"/>
        <v>72.960000000000008</v>
      </c>
      <c r="F84" s="20">
        <f t="shared" si="15"/>
        <v>64.97999999999999</v>
      </c>
      <c r="G84" s="20">
        <f t="shared" si="15"/>
        <v>53.864999999999995</v>
      </c>
      <c r="H84" s="20">
        <f t="shared" si="15"/>
        <v>59.28</v>
      </c>
      <c r="I84" s="20">
        <f t="shared" si="15"/>
        <v>86.070000000000007</v>
      </c>
      <c r="J84" s="20">
        <f t="shared" si="15"/>
        <v>75.81</v>
      </c>
      <c r="K84" s="20">
        <f t="shared" si="15"/>
        <v>63.27</v>
      </c>
    </row>
    <row r="85" spans="1:11" ht="14.1" customHeight="1" x14ac:dyDescent="0.25">
      <c r="A85" s="3" t="s">
        <v>28</v>
      </c>
      <c r="B85" s="3">
        <v>12</v>
      </c>
      <c r="C85" s="55">
        <v>65</v>
      </c>
      <c r="D85" s="20">
        <f t="shared" si="16"/>
        <v>57.85</v>
      </c>
      <c r="E85" s="20">
        <f t="shared" si="15"/>
        <v>83.2</v>
      </c>
      <c r="F85" s="20">
        <f t="shared" si="15"/>
        <v>74.099999999999994</v>
      </c>
      <c r="G85" s="20">
        <f t="shared" si="15"/>
        <v>61.424999999999997</v>
      </c>
      <c r="H85" s="20">
        <f t="shared" si="15"/>
        <v>67.600000000000009</v>
      </c>
      <c r="I85" s="20">
        <f t="shared" si="15"/>
        <v>98.15</v>
      </c>
      <c r="J85" s="20">
        <f t="shared" si="15"/>
        <v>86.45</v>
      </c>
      <c r="K85" s="20">
        <f t="shared" si="15"/>
        <v>72.150000000000006</v>
      </c>
    </row>
    <row r="86" spans="1:11" ht="14.1" customHeight="1" x14ac:dyDescent="0.25">
      <c r="A86" s="3" t="s">
        <v>29</v>
      </c>
      <c r="B86" s="3">
        <v>12</v>
      </c>
      <c r="C86" s="55">
        <v>73</v>
      </c>
      <c r="D86" s="20">
        <f t="shared" si="16"/>
        <v>64.97</v>
      </c>
      <c r="E86" s="20">
        <f t="shared" si="15"/>
        <v>93.44</v>
      </c>
      <c r="F86" s="20">
        <f t="shared" si="15"/>
        <v>83.22</v>
      </c>
      <c r="G86" s="20">
        <f t="shared" si="15"/>
        <v>68.984999999999999</v>
      </c>
      <c r="H86" s="20">
        <f t="shared" si="15"/>
        <v>75.92</v>
      </c>
      <c r="I86" s="20">
        <f t="shared" si="15"/>
        <v>110.23</v>
      </c>
      <c r="J86" s="20">
        <f t="shared" si="15"/>
        <v>97.09</v>
      </c>
      <c r="K86" s="20">
        <f t="shared" si="15"/>
        <v>81.03</v>
      </c>
    </row>
    <row r="87" spans="1:11" ht="14.1" customHeight="1" x14ac:dyDescent="0.25">
      <c r="A87" s="3" t="s">
        <v>30</v>
      </c>
      <c r="B87" s="3">
        <v>12</v>
      </c>
      <c r="C87" s="55">
        <v>81</v>
      </c>
      <c r="D87" s="20">
        <f t="shared" si="16"/>
        <v>72.09</v>
      </c>
      <c r="E87" s="20">
        <f t="shared" si="15"/>
        <v>103.68</v>
      </c>
      <c r="F87" s="20">
        <f t="shared" si="15"/>
        <v>92.339999999999989</v>
      </c>
      <c r="G87" s="20">
        <f t="shared" si="15"/>
        <v>76.545000000000002</v>
      </c>
      <c r="H87" s="20">
        <f t="shared" si="15"/>
        <v>84.240000000000009</v>
      </c>
      <c r="I87" s="20">
        <f t="shared" si="15"/>
        <v>122.31</v>
      </c>
      <c r="J87" s="20">
        <f t="shared" si="15"/>
        <v>107.73</v>
      </c>
      <c r="K87" s="20">
        <f t="shared" si="15"/>
        <v>89.910000000000011</v>
      </c>
    </row>
    <row r="88" spans="1:11" ht="14.1" customHeight="1" x14ac:dyDescent="0.25">
      <c r="A88" s="3" t="s">
        <v>31</v>
      </c>
      <c r="B88" s="3">
        <v>12</v>
      </c>
      <c r="C88" s="55">
        <v>89</v>
      </c>
      <c r="D88" s="20">
        <f t="shared" si="16"/>
        <v>79.210000000000008</v>
      </c>
      <c r="E88" s="20">
        <f t="shared" si="15"/>
        <v>113.92</v>
      </c>
      <c r="F88" s="20">
        <f t="shared" si="15"/>
        <v>101.46</v>
      </c>
      <c r="G88" s="20">
        <f t="shared" si="15"/>
        <v>84.10499999999999</v>
      </c>
      <c r="H88" s="20">
        <f t="shared" si="15"/>
        <v>92.56</v>
      </c>
      <c r="I88" s="20">
        <f t="shared" si="15"/>
        <v>134.39000000000001</v>
      </c>
      <c r="J88" s="20">
        <f t="shared" si="15"/>
        <v>118.37</v>
      </c>
      <c r="K88" s="20">
        <f t="shared" si="15"/>
        <v>98.79</v>
      </c>
    </row>
    <row r="89" spans="1:11" s="6" customFormat="1" ht="5.0999999999999996" customHeight="1" x14ac:dyDescent="0.25">
      <c r="A89" s="7"/>
      <c r="B89" s="7"/>
      <c r="C89" s="61"/>
      <c r="D89" s="21"/>
      <c r="E89" s="47"/>
      <c r="F89" s="48"/>
      <c r="G89" s="16"/>
      <c r="H89" s="16"/>
      <c r="I89" s="19"/>
      <c r="J89" s="19"/>
    </row>
    <row r="90" spans="1:11" ht="14.1" customHeight="1" x14ac:dyDescent="0.25">
      <c r="A90" s="3" t="s">
        <v>26</v>
      </c>
      <c r="B90" s="3" t="s">
        <v>20</v>
      </c>
      <c r="C90" s="55">
        <v>62</v>
      </c>
      <c r="D90" s="20">
        <f>$C90*D$58</f>
        <v>55.18</v>
      </c>
      <c r="E90" s="20">
        <f t="shared" ref="E90:K96" si="17">$C90*E$58</f>
        <v>79.36</v>
      </c>
      <c r="F90" s="20">
        <f t="shared" si="17"/>
        <v>70.679999999999993</v>
      </c>
      <c r="G90" s="20">
        <f t="shared" si="17"/>
        <v>58.589999999999996</v>
      </c>
      <c r="H90" s="20">
        <f t="shared" si="17"/>
        <v>64.48</v>
      </c>
      <c r="I90" s="20">
        <f t="shared" si="17"/>
        <v>93.62</v>
      </c>
      <c r="J90" s="20">
        <f t="shared" si="17"/>
        <v>82.460000000000008</v>
      </c>
      <c r="K90" s="20">
        <f t="shared" si="17"/>
        <v>68.820000000000007</v>
      </c>
    </row>
    <row r="91" spans="1:11" ht="14.1" customHeight="1" x14ac:dyDescent="0.25">
      <c r="A91" s="3" t="s">
        <v>27</v>
      </c>
      <c r="B91" s="3">
        <v>10</v>
      </c>
      <c r="C91" s="55">
        <v>72</v>
      </c>
      <c r="D91" s="20">
        <f t="shared" ref="D91:D96" si="18">$C91*D$58</f>
        <v>64.08</v>
      </c>
      <c r="E91" s="20">
        <f t="shared" si="17"/>
        <v>92.16</v>
      </c>
      <c r="F91" s="20">
        <f t="shared" si="17"/>
        <v>82.08</v>
      </c>
      <c r="G91" s="20">
        <f t="shared" si="17"/>
        <v>68.039999999999992</v>
      </c>
      <c r="H91" s="20">
        <f t="shared" si="17"/>
        <v>74.88</v>
      </c>
      <c r="I91" s="20">
        <f t="shared" si="17"/>
        <v>108.72</v>
      </c>
      <c r="J91" s="20">
        <f t="shared" si="17"/>
        <v>95.76</v>
      </c>
      <c r="K91" s="20">
        <f t="shared" si="17"/>
        <v>79.92</v>
      </c>
    </row>
    <row r="92" spans="1:11" ht="14.1" customHeight="1" x14ac:dyDescent="0.25">
      <c r="A92" s="3" t="s">
        <v>28</v>
      </c>
      <c r="B92" s="3">
        <v>10</v>
      </c>
      <c r="C92" s="55">
        <v>82</v>
      </c>
      <c r="D92" s="20">
        <f t="shared" si="18"/>
        <v>72.98</v>
      </c>
      <c r="E92" s="20">
        <f t="shared" si="17"/>
        <v>104.96000000000001</v>
      </c>
      <c r="F92" s="20">
        <f t="shared" si="17"/>
        <v>93.47999999999999</v>
      </c>
      <c r="G92" s="20">
        <f t="shared" si="17"/>
        <v>77.489999999999995</v>
      </c>
      <c r="H92" s="20">
        <f t="shared" si="17"/>
        <v>85.28</v>
      </c>
      <c r="I92" s="20">
        <f t="shared" si="17"/>
        <v>123.82000000000001</v>
      </c>
      <c r="J92" s="20">
        <f t="shared" si="17"/>
        <v>109.06</v>
      </c>
      <c r="K92" s="20">
        <f t="shared" si="17"/>
        <v>91.02000000000001</v>
      </c>
    </row>
    <row r="93" spans="1:11" ht="14.1" customHeight="1" x14ac:dyDescent="0.25">
      <c r="A93" s="3" t="s">
        <v>29</v>
      </c>
      <c r="B93" s="3">
        <v>10</v>
      </c>
      <c r="C93" s="55">
        <v>92</v>
      </c>
      <c r="D93" s="20">
        <f t="shared" si="18"/>
        <v>81.88</v>
      </c>
      <c r="E93" s="20">
        <f t="shared" si="17"/>
        <v>117.76</v>
      </c>
      <c r="F93" s="20">
        <f t="shared" si="17"/>
        <v>104.88</v>
      </c>
      <c r="G93" s="20">
        <f t="shared" si="17"/>
        <v>86.94</v>
      </c>
      <c r="H93" s="20">
        <f t="shared" si="17"/>
        <v>95.68</v>
      </c>
      <c r="I93" s="20">
        <f t="shared" si="17"/>
        <v>138.91999999999999</v>
      </c>
      <c r="J93" s="20">
        <f t="shared" si="17"/>
        <v>122.36000000000001</v>
      </c>
      <c r="K93" s="20">
        <f t="shared" si="17"/>
        <v>102.12</v>
      </c>
    </row>
    <row r="94" spans="1:11" ht="14.1" customHeight="1" x14ac:dyDescent="0.25">
      <c r="A94" s="3" t="s">
        <v>30</v>
      </c>
      <c r="B94" s="3">
        <v>10</v>
      </c>
      <c r="C94" s="55">
        <v>103</v>
      </c>
      <c r="D94" s="20">
        <f t="shared" si="18"/>
        <v>91.67</v>
      </c>
      <c r="E94" s="20">
        <f t="shared" si="17"/>
        <v>131.84</v>
      </c>
      <c r="F94" s="20">
        <f t="shared" si="17"/>
        <v>117.41999999999999</v>
      </c>
      <c r="G94" s="20">
        <f t="shared" si="17"/>
        <v>97.334999999999994</v>
      </c>
      <c r="H94" s="20">
        <f t="shared" si="17"/>
        <v>107.12</v>
      </c>
      <c r="I94" s="20">
        <f t="shared" si="17"/>
        <v>155.53</v>
      </c>
      <c r="J94" s="20">
        <f t="shared" si="17"/>
        <v>136.99</v>
      </c>
      <c r="K94" s="20">
        <f t="shared" si="17"/>
        <v>114.33000000000001</v>
      </c>
    </row>
    <row r="95" spans="1:11" ht="14.1" customHeight="1" x14ac:dyDescent="0.25">
      <c r="A95" s="3" t="s">
        <v>31</v>
      </c>
      <c r="B95" s="3">
        <v>10</v>
      </c>
      <c r="C95" s="55">
        <v>113</v>
      </c>
      <c r="D95" s="20">
        <f t="shared" si="18"/>
        <v>100.57000000000001</v>
      </c>
      <c r="E95" s="20">
        <f t="shared" si="17"/>
        <v>144.64000000000001</v>
      </c>
      <c r="F95" s="20">
        <f t="shared" si="17"/>
        <v>128.82</v>
      </c>
      <c r="G95" s="20">
        <f t="shared" si="17"/>
        <v>106.785</v>
      </c>
      <c r="H95" s="20">
        <f t="shared" si="17"/>
        <v>117.52000000000001</v>
      </c>
      <c r="I95" s="20">
        <f t="shared" si="17"/>
        <v>170.63</v>
      </c>
      <c r="J95" s="20">
        <f t="shared" si="17"/>
        <v>150.29000000000002</v>
      </c>
      <c r="K95" s="20">
        <f t="shared" si="17"/>
        <v>125.43</v>
      </c>
    </row>
    <row r="96" spans="1:11" ht="14.1" customHeight="1" x14ac:dyDescent="0.25">
      <c r="A96" s="3" t="s">
        <v>32</v>
      </c>
      <c r="B96" s="3">
        <v>10</v>
      </c>
      <c r="C96" s="55">
        <v>123</v>
      </c>
      <c r="D96" s="20">
        <f t="shared" si="18"/>
        <v>109.47</v>
      </c>
      <c r="E96" s="20">
        <f t="shared" si="17"/>
        <v>157.44</v>
      </c>
      <c r="F96" s="20">
        <f t="shared" si="17"/>
        <v>140.22</v>
      </c>
      <c r="G96" s="20">
        <f t="shared" si="17"/>
        <v>116.235</v>
      </c>
      <c r="H96" s="20">
        <f t="shared" si="17"/>
        <v>127.92</v>
      </c>
      <c r="I96" s="20">
        <f t="shared" si="17"/>
        <v>185.73</v>
      </c>
      <c r="J96" s="20">
        <f t="shared" si="17"/>
        <v>163.59</v>
      </c>
      <c r="K96" s="20">
        <f t="shared" si="17"/>
        <v>136.53</v>
      </c>
    </row>
    <row r="97" spans="1:11" s="6" customFormat="1" ht="5.0999999999999996" customHeight="1" x14ac:dyDescent="0.25">
      <c r="A97" s="7"/>
      <c r="B97" s="7"/>
      <c r="C97" s="61"/>
      <c r="D97" s="18"/>
      <c r="E97" s="47"/>
      <c r="F97" s="48"/>
      <c r="G97" s="16"/>
      <c r="H97" s="16"/>
      <c r="I97" s="19"/>
      <c r="J97" s="19"/>
    </row>
    <row r="98" spans="1:11" ht="14.1" customHeight="1" x14ac:dyDescent="0.25">
      <c r="A98" s="14" t="s">
        <v>30</v>
      </c>
      <c r="B98" s="23" t="s">
        <v>54</v>
      </c>
      <c r="C98" s="57">
        <v>124</v>
      </c>
      <c r="D98" s="20">
        <f>$C98*D$58</f>
        <v>110.36</v>
      </c>
      <c r="E98" s="20">
        <f t="shared" ref="E98:K99" si="19">$C98*E$58</f>
        <v>158.72</v>
      </c>
      <c r="F98" s="20">
        <f t="shared" si="19"/>
        <v>141.35999999999999</v>
      </c>
      <c r="G98" s="20">
        <f t="shared" si="19"/>
        <v>117.17999999999999</v>
      </c>
      <c r="H98" s="20">
        <f t="shared" si="19"/>
        <v>128.96</v>
      </c>
      <c r="I98" s="20">
        <f t="shared" si="19"/>
        <v>187.24</v>
      </c>
      <c r="J98" s="20">
        <f t="shared" si="19"/>
        <v>164.92000000000002</v>
      </c>
      <c r="K98" s="20">
        <f t="shared" si="19"/>
        <v>137.64000000000001</v>
      </c>
    </row>
    <row r="99" spans="1:11" ht="14.1" customHeight="1" x14ac:dyDescent="0.25">
      <c r="A99" s="14" t="s">
        <v>31</v>
      </c>
      <c r="B99" s="3">
        <v>8</v>
      </c>
      <c r="C99" s="58">
        <v>137</v>
      </c>
      <c r="D99" s="20">
        <f>$C99*D$58</f>
        <v>121.93</v>
      </c>
      <c r="E99" s="20">
        <f t="shared" si="19"/>
        <v>175.36</v>
      </c>
      <c r="F99" s="20">
        <f t="shared" si="19"/>
        <v>156.17999999999998</v>
      </c>
      <c r="G99" s="20">
        <f t="shared" si="19"/>
        <v>129.465</v>
      </c>
      <c r="H99" s="20">
        <f t="shared" si="19"/>
        <v>142.48000000000002</v>
      </c>
      <c r="I99" s="20">
        <f t="shared" si="19"/>
        <v>206.87</v>
      </c>
      <c r="J99" s="20">
        <f t="shared" si="19"/>
        <v>182.21</v>
      </c>
      <c r="K99" s="20">
        <f t="shared" si="19"/>
        <v>152.07000000000002</v>
      </c>
    </row>
    <row r="100" spans="1:11" x14ac:dyDescent="0.25">
      <c r="A100" s="1"/>
      <c r="B100" s="1"/>
      <c r="C100" s="62"/>
    </row>
    <row r="101" spans="1:11" ht="15.6" x14ac:dyDescent="0.3">
      <c r="A101" s="142"/>
      <c r="B101" s="142"/>
      <c r="C101" s="142"/>
      <c r="D101" s="40"/>
    </row>
    <row r="102" spans="1:11" ht="17.399999999999999" x14ac:dyDescent="0.3">
      <c r="A102" s="137" t="s">
        <v>36</v>
      </c>
      <c r="B102" s="138"/>
      <c r="C102" s="138"/>
      <c r="D102" s="136" t="s">
        <v>55</v>
      </c>
      <c r="E102" s="136"/>
      <c r="F102" s="136"/>
      <c r="G102" s="136"/>
      <c r="H102" s="141" t="s">
        <v>80</v>
      </c>
      <c r="I102" s="141"/>
      <c r="J102" s="141"/>
      <c r="K102" s="141"/>
    </row>
    <row r="103" spans="1:11" s="6" customFormat="1" ht="5.0999999999999996" customHeight="1" x14ac:dyDescent="0.25">
      <c r="A103" s="11"/>
      <c r="B103" s="11"/>
      <c r="C103" s="68"/>
      <c r="D103" s="48"/>
      <c r="E103" s="75">
        <f t="shared" ref="E103" si="20">E7</f>
        <v>0</v>
      </c>
      <c r="F103" s="48"/>
      <c r="G103" s="16"/>
      <c r="H103" s="16"/>
      <c r="I103" s="17"/>
      <c r="J103" s="17"/>
    </row>
    <row r="104" spans="1:11" ht="15.6" x14ac:dyDescent="0.3">
      <c r="A104" s="13"/>
      <c r="B104" s="132" t="s">
        <v>70</v>
      </c>
      <c r="C104" s="133"/>
      <c r="D104" s="100" t="str">
        <f>D8</f>
        <v>Contech</v>
      </c>
      <c r="E104" s="100" t="str">
        <f t="shared" ref="E104:K105" si="21">E8</f>
        <v>Twin Oaks</v>
      </c>
      <c r="F104" s="100" t="str">
        <f t="shared" si="21"/>
        <v>Contech</v>
      </c>
      <c r="G104" s="100" t="str">
        <f t="shared" si="21"/>
        <v>Twin Oaks</v>
      </c>
      <c r="H104" s="100" t="str">
        <f t="shared" si="21"/>
        <v>Contech</v>
      </c>
      <c r="I104" s="100" t="str">
        <f t="shared" si="21"/>
        <v>Twin Oaks</v>
      </c>
      <c r="J104" s="100" t="str">
        <f t="shared" si="21"/>
        <v>Contech</v>
      </c>
      <c r="K104" s="100" t="str">
        <f t="shared" si="21"/>
        <v>Twin Oaks</v>
      </c>
    </row>
    <row r="105" spans="1:11" ht="18" customHeight="1" x14ac:dyDescent="0.3">
      <c r="A105" s="8"/>
      <c r="B105" s="8"/>
      <c r="C105" s="78" t="s">
        <v>68</v>
      </c>
      <c r="D105" s="124">
        <f>D9</f>
        <v>0.83</v>
      </c>
      <c r="E105" s="124">
        <f t="shared" si="21"/>
        <v>1.1950000000000001</v>
      </c>
      <c r="F105" s="124">
        <f t="shared" si="21"/>
        <v>1.06</v>
      </c>
      <c r="G105" s="124">
        <f t="shared" si="21"/>
        <v>0.88500000000000001</v>
      </c>
      <c r="H105" s="124">
        <f t="shared" si="21"/>
        <v>0.97</v>
      </c>
      <c r="I105" s="124">
        <f t="shared" si="21"/>
        <v>1.41</v>
      </c>
      <c r="J105" s="124">
        <f t="shared" si="21"/>
        <v>1.24</v>
      </c>
      <c r="K105" s="124">
        <f t="shared" si="21"/>
        <v>1.04</v>
      </c>
    </row>
    <row r="106" spans="1:11" ht="40.799999999999997" customHeight="1" x14ac:dyDescent="0.25">
      <c r="A106" s="2" t="s">
        <v>0</v>
      </c>
      <c r="B106" s="2" t="s">
        <v>1</v>
      </c>
      <c r="C106" s="71"/>
      <c r="D106" s="66" t="s">
        <v>75</v>
      </c>
      <c r="E106" s="66" t="s">
        <v>72</v>
      </c>
      <c r="F106" s="66" t="s">
        <v>73</v>
      </c>
      <c r="G106" s="66" t="s">
        <v>74</v>
      </c>
      <c r="H106" s="66" t="s">
        <v>81</v>
      </c>
      <c r="I106" s="66" t="s">
        <v>82</v>
      </c>
      <c r="J106" s="66" t="s">
        <v>83</v>
      </c>
      <c r="K106" s="66" t="s">
        <v>84</v>
      </c>
    </row>
    <row r="107" spans="1:11" s="6" customFormat="1" ht="5.0999999999999996" customHeight="1" x14ac:dyDescent="0.25">
      <c r="A107" s="7"/>
      <c r="B107" s="7"/>
      <c r="C107" s="59"/>
      <c r="D107" s="44"/>
      <c r="E107" s="47"/>
      <c r="F107" s="48"/>
      <c r="G107" s="16"/>
      <c r="H107" s="16"/>
      <c r="I107" s="17"/>
      <c r="J107" s="17"/>
    </row>
    <row r="108" spans="1:11" ht="14.1" customHeight="1" x14ac:dyDescent="0.25">
      <c r="A108" s="3" t="s">
        <v>12</v>
      </c>
      <c r="B108" s="3">
        <v>16</v>
      </c>
      <c r="C108" s="55">
        <v>50</v>
      </c>
      <c r="D108" s="20">
        <f>$C108*D$105</f>
        <v>41.5</v>
      </c>
      <c r="E108" s="20">
        <f t="shared" ref="E108:K116" si="22">$C108*E$105</f>
        <v>59.75</v>
      </c>
      <c r="F108" s="20">
        <f t="shared" si="22"/>
        <v>53</v>
      </c>
      <c r="G108" s="20">
        <f t="shared" si="22"/>
        <v>44.25</v>
      </c>
      <c r="H108" s="20">
        <f t="shared" si="22"/>
        <v>48.5</v>
      </c>
      <c r="I108" s="20">
        <f t="shared" si="22"/>
        <v>70.5</v>
      </c>
      <c r="J108" s="20">
        <f t="shared" si="22"/>
        <v>62</v>
      </c>
      <c r="K108" s="20">
        <f t="shared" si="22"/>
        <v>52</v>
      </c>
    </row>
    <row r="109" spans="1:11" ht="14.1" customHeight="1" x14ac:dyDescent="0.25">
      <c r="A109" s="3" t="s">
        <v>14</v>
      </c>
      <c r="B109" s="3">
        <v>16</v>
      </c>
      <c r="C109" s="63">
        <v>55</v>
      </c>
      <c r="D109" s="20">
        <f t="shared" ref="D109:D116" si="23">$C109*D$105</f>
        <v>45.65</v>
      </c>
      <c r="E109" s="20">
        <f t="shared" si="22"/>
        <v>65.725000000000009</v>
      </c>
      <c r="F109" s="20">
        <f t="shared" si="22"/>
        <v>58.300000000000004</v>
      </c>
      <c r="G109" s="20">
        <f t="shared" si="22"/>
        <v>48.674999999999997</v>
      </c>
      <c r="H109" s="20">
        <f t="shared" si="22"/>
        <v>53.35</v>
      </c>
      <c r="I109" s="20">
        <f t="shared" si="22"/>
        <v>77.55</v>
      </c>
      <c r="J109" s="20">
        <f t="shared" si="22"/>
        <v>68.2</v>
      </c>
      <c r="K109" s="20">
        <f t="shared" si="22"/>
        <v>57.2</v>
      </c>
    </row>
    <row r="110" spans="1:11" ht="14.1" customHeight="1" x14ac:dyDescent="0.25">
      <c r="A110" s="3" t="s">
        <v>15</v>
      </c>
      <c r="B110" s="3">
        <v>16</v>
      </c>
      <c r="C110" s="63">
        <v>60</v>
      </c>
      <c r="D110" s="20">
        <f t="shared" si="23"/>
        <v>49.8</v>
      </c>
      <c r="E110" s="20">
        <f t="shared" si="22"/>
        <v>71.7</v>
      </c>
      <c r="F110" s="20">
        <f t="shared" si="22"/>
        <v>63.6</v>
      </c>
      <c r="G110" s="20">
        <f t="shared" si="22"/>
        <v>53.1</v>
      </c>
      <c r="H110" s="20">
        <f t="shared" si="22"/>
        <v>58.199999999999996</v>
      </c>
      <c r="I110" s="20">
        <f t="shared" si="22"/>
        <v>84.6</v>
      </c>
      <c r="J110" s="20">
        <f t="shared" si="22"/>
        <v>74.400000000000006</v>
      </c>
      <c r="K110" s="20">
        <f t="shared" si="22"/>
        <v>62.400000000000006</v>
      </c>
    </row>
    <row r="111" spans="1:11" ht="14.1" customHeight="1" x14ac:dyDescent="0.25">
      <c r="A111" s="3" t="s">
        <v>16</v>
      </c>
      <c r="B111" s="3">
        <v>16</v>
      </c>
      <c r="C111" s="63">
        <v>66</v>
      </c>
      <c r="D111" s="20">
        <f t="shared" si="23"/>
        <v>54.779999999999994</v>
      </c>
      <c r="E111" s="20">
        <f t="shared" si="22"/>
        <v>78.87</v>
      </c>
      <c r="F111" s="20">
        <f t="shared" si="22"/>
        <v>69.960000000000008</v>
      </c>
      <c r="G111" s="20">
        <f t="shared" si="22"/>
        <v>58.410000000000004</v>
      </c>
      <c r="H111" s="20">
        <f t="shared" si="22"/>
        <v>64.02</v>
      </c>
      <c r="I111" s="20">
        <f t="shared" si="22"/>
        <v>93.059999999999988</v>
      </c>
      <c r="J111" s="20">
        <f t="shared" si="22"/>
        <v>81.84</v>
      </c>
      <c r="K111" s="20">
        <f t="shared" si="22"/>
        <v>68.64</v>
      </c>
    </row>
    <row r="112" spans="1:11" ht="14.1" customHeight="1" x14ac:dyDescent="0.25">
      <c r="A112" s="3" t="s">
        <v>17</v>
      </c>
      <c r="B112" s="3">
        <v>16</v>
      </c>
      <c r="C112" s="63">
        <v>71</v>
      </c>
      <c r="D112" s="20">
        <f t="shared" si="23"/>
        <v>58.93</v>
      </c>
      <c r="E112" s="20">
        <f t="shared" si="22"/>
        <v>84.844999999999999</v>
      </c>
      <c r="F112" s="20">
        <f t="shared" si="22"/>
        <v>75.260000000000005</v>
      </c>
      <c r="G112" s="20">
        <f t="shared" si="22"/>
        <v>62.835000000000001</v>
      </c>
      <c r="H112" s="20">
        <f t="shared" si="22"/>
        <v>68.87</v>
      </c>
      <c r="I112" s="20">
        <f t="shared" si="22"/>
        <v>100.11</v>
      </c>
      <c r="J112" s="20">
        <f t="shared" si="22"/>
        <v>88.04</v>
      </c>
      <c r="K112" s="20">
        <f t="shared" si="22"/>
        <v>73.84</v>
      </c>
    </row>
    <row r="113" spans="1:11" ht="14.1" customHeight="1" x14ac:dyDescent="0.25">
      <c r="A113" s="3" t="s">
        <v>19</v>
      </c>
      <c r="B113" s="3">
        <v>16</v>
      </c>
      <c r="C113" s="63">
        <v>77</v>
      </c>
      <c r="D113" s="20">
        <f t="shared" si="23"/>
        <v>63.91</v>
      </c>
      <c r="E113" s="20">
        <f t="shared" si="22"/>
        <v>92.015000000000001</v>
      </c>
      <c r="F113" s="20">
        <f t="shared" si="22"/>
        <v>81.62</v>
      </c>
      <c r="G113" s="20">
        <f t="shared" si="22"/>
        <v>68.144999999999996</v>
      </c>
      <c r="H113" s="20">
        <f t="shared" si="22"/>
        <v>74.69</v>
      </c>
      <c r="I113" s="20">
        <f t="shared" si="22"/>
        <v>108.57</v>
      </c>
      <c r="J113" s="20">
        <f t="shared" si="22"/>
        <v>95.48</v>
      </c>
      <c r="K113" s="20">
        <f t="shared" si="22"/>
        <v>80.08</v>
      </c>
    </row>
    <row r="114" spans="1:11" ht="14.1" customHeight="1" x14ac:dyDescent="0.25">
      <c r="A114" s="3" t="s">
        <v>38</v>
      </c>
      <c r="B114" s="3">
        <v>16</v>
      </c>
      <c r="C114" s="63">
        <v>82</v>
      </c>
      <c r="D114" s="20">
        <f t="shared" si="23"/>
        <v>68.06</v>
      </c>
      <c r="E114" s="20">
        <f t="shared" si="22"/>
        <v>97.990000000000009</v>
      </c>
      <c r="F114" s="20">
        <f t="shared" si="22"/>
        <v>86.92</v>
      </c>
      <c r="G114" s="20">
        <f t="shared" si="22"/>
        <v>72.570000000000007</v>
      </c>
      <c r="H114" s="20">
        <f t="shared" si="22"/>
        <v>79.539999999999992</v>
      </c>
      <c r="I114" s="20">
        <f t="shared" si="22"/>
        <v>115.61999999999999</v>
      </c>
      <c r="J114" s="20">
        <f t="shared" si="22"/>
        <v>101.67999999999999</v>
      </c>
      <c r="K114" s="20">
        <f t="shared" si="22"/>
        <v>85.28</v>
      </c>
    </row>
    <row r="115" spans="1:11" ht="14.1" customHeight="1" x14ac:dyDescent="0.25">
      <c r="A115" s="3" t="s">
        <v>39</v>
      </c>
      <c r="B115" s="3">
        <v>16</v>
      </c>
      <c r="C115" s="56">
        <v>87</v>
      </c>
      <c r="D115" s="20">
        <f t="shared" si="23"/>
        <v>72.209999999999994</v>
      </c>
      <c r="E115" s="20">
        <f t="shared" si="22"/>
        <v>103.965</v>
      </c>
      <c r="F115" s="20">
        <f t="shared" si="22"/>
        <v>92.22</v>
      </c>
      <c r="G115" s="20">
        <f t="shared" si="22"/>
        <v>76.995000000000005</v>
      </c>
      <c r="H115" s="20">
        <f t="shared" si="22"/>
        <v>84.39</v>
      </c>
      <c r="I115" s="20">
        <f t="shared" si="22"/>
        <v>122.66999999999999</v>
      </c>
      <c r="J115" s="20">
        <f t="shared" si="22"/>
        <v>107.88</v>
      </c>
      <c r="K115" s="20">
        <f t="shared" si="22"/>
        <v>90.48</v>
      </c>
    </row>
    <row r="116" spans="1:11" ht="14.1" customHeight="1" x14ac:dyDescent="0.25">
      <c r="A116" s="3" t="s">
        <v>40</v>
      </c>
      <c r="B116" s="3">
        <v>16</v>
      </c>
      <c r="C116" s="56">
        <v>93</v>
      </c>
      <c r="D116" s="20">
        <f t="shared" si="23"/>
        <v>77.19</v>
      </c>
      <c r="E116" s="20">
        <f t="shared" si="22"/>
        <v>111.13500000000001</v>
      </c>
      <c r="F116" s="20">
        <f t="shared" si="22"/>
        <v>98.58</v>
      </c>
      <c r="G116" s="20">
        <f t="shared" si="22"/>
        <v>82.305000000000007</v>
      </c>
      <c r="H116" s="20">
        <f t="shared" si="22"/>
        <v>90.21</v>
      </c>
      <c r="I116" s="20">
        <f t="shared" si="22"/>
        <v>131.13</v>
      </c>
      <c r="J116" s="20">
        <f t="shared" si="22"/>
        <v>115.32</v>
      </c>
      <c r="K116" s="20">
        <f t="shared" si="22"/>
        <v>96.72</v>
      </c>
    </row>
    <row r="117" spans="1:11" s="6" customFormat="1" ht="5.0999999999999996" customHeight="1" x14ac:dyDescent="0.25">
      <c r="A117" s="7"/>
      <c r="B117" s="7"/>
      <c r="C117" s="61"/>
      <c r="D117" s="21"/>
      <c r="E117" s="47"/>
      <c r="F117" s="48"/>
      <c r="G117" s="16"/>
      <c r="H117" s="16"/>
      <c r="I117" s="19"/>
      <c r="J117" s="19"/>
    </row>
    <row r="118" spans="1:11" ht="14.1" customHeight="1" x14ac:dyDescent="0.25">
      <c r="A118" s="3" t="s">
        <v>12</v>
      </c>
      <c r="B118" s="3">
        <v>14</v>
      </c>
      <c r="C118" s="65">
        <v>61</v>
      </c>
      <c r="D118" s="20">
        <f>$C118*D$105</f>
        <v>50.629999999999995</v>
      </c>
      <c r="E118" s="20">
        <f t="shared" ref="E118:K129" si="24">$C118*E$105</f>
        <v>72.89500000000001</v>
      </c>
      <c r="F118" s="20">
        <f t="shared" si="24"/>
        <v>64.66</v>
      </c>
      <c r="G118" s="20">
        <f t="shared" si="24"/>
        <v>53.984999999999999</v>
      </c>
      <c r="H118" s="20">
        <f t="shared" si="24"/>
        <v>59.17</v>
      </c>
      <c r="I118" s="20">
        <f t="shared" si="24"/>
        <v>86.009999999999991</v>
      </c>
      <c r="J118" s="20">
        <f t="shared" si="24"/>
        <v>75.64</v>
      </c>
      <c r="K118" s="20">
        <f t="shared" si="24"/>
        <v>63.440000000000005</v>
      </c>
    </row>
    <row r="119" spans="1:11" ht="14.1" customHeight="1" x14ac:dyDescent="0.25">
      <c r="A119" s="3" t="s">
        <v>14</v>
      </c>
      <c r="B119" s="3">
        <v>14</v>
      </c>
      <c r="C119" s="65">
        <v>67</v>
      </c>
      <c r="D119" s="20">
        <f t="shared" ref="D119:D129" si="25">$C119*D$105</f>
        <v>55.61</v>
      </c>
      <c r="E119" s="20">
        <f t="shared" si="24"/>
        <v>80.064999999999998</v>
      </c>
      <c r="F119" s="20">
        <f t="shared" si="24"/>
        <v>71.02000000000001</v>
      </c>
      <c r="G119" s="20">
        <f t="shared" si="24"/>
        <v>59.295000000000002</v>
      </c>
      <c r="H119" s="20">
        <f t="shared" si="24"/>
        <v>64.989999999999995</v>
      </c>
      <c r="I119" s="20">
        <f t="shared" si="24"/>
        <v>94.47</v>
      </c>
      <c r="J119" s="20">
        <f t="shared" si="24"/>
        <v>83.08</v>
      </c>
      <c r="K119" s="20">
        <f t="shared" si="24"/>
        <v>69.680000000000007</v>
      </c>
    </row>
    <row r="120" spans="1:11" ht="14.1" customHeight="1" x14ac:dyDescent="0.25">
      <c r="A120" s="3" t="s">
        <v>15</v>
      </c>
      <c r="B120" s="3">
        <v>14</v>
      </c>
      <c r="C120" s="65">
        <v>74</v>
      </c>
      <c r="D120" s="20">
        <f t="shared" si="25"/>
        <v>61.419999999999995</v>
      </c>
      <c r="E120" s="20">
        <f t="shared" si="24"/>
        <v>88.43</v>
      </c>
      <c r="F120" s="20">
        <f t="shared" si="24"/>
        <v>78.44</v>
      </c>
      <c r="G120" s="20">
        <f t="shared" si="24"/>
        <v>65.489999999999995</v>
      </c>
      <c r="H120" s="20">
        <f t="shared" si="24"/>
        <v>71.78</v>
      </c>
      <c r="I120" s="20">
        <f t="shared" si="24"/>
        <v>104.33999999999999</v>
      </c>
      <c r="J120" s="20">
        <f t="shared" si="24"/>
        <v>91.76</v>
      </c>
      <c r="K120" s="20">
        <f t="shared" si="24"/>
        <v>76.960000000000008</v>
      </c>
    </row>
    <row r="121" spans="1:11" ht="14.1" customHeight="1" x14ac:dyDescent="0.25">
      <c r="A121" s="3" t="s">
        <v>16</v>
      </c>
      <c r="B121" s="3">
        <v>14</v>
      </c>
      <c r="C121" s="65">
        <v>81</v>
      </c>
      <c r="D121" s="20">
        <f t="shared" si="25"/>
        <v>67.22999999999999</v>
      </c>
      <c r="E121" s="20">
        <f t="shared" si="24"/>
        <v>96.795000000000002</v>
      </c>
      <c r="F121" s="20">
        <f t="shared" si="24"/>
        <v>85.86</v>
      </c>
      <c r="G121" s="20">
        <f t="shared" si="24"/>
        <v>71.685000000000002</v>
      </c>
      <c r="H121" s="20">
        <f t="shared" si="24"/>
        <v>78.569999999999993</v>
      </c>
      <c r="I121" s="20">
        <f t="shared" si="24"/>
        <v>114.21</v>
      </c>
      <c r="J121" s="20">
        <f t="shared" si="24"/>
        <v>100.44</v>
      </c>
      <c r="K121" s="20">
        <f t="shared" si="24"/>
        <v>84.240000000000009</v>
      </c>
    </row>
    <row r="122" spans="1:11" ht="14.1" customHeight="1" x14ac:dyDescent="0.25">
      <c r="A122" s="3" t="s">
        <v>17</v>
      </c>
      <c r="B122" s="3">
        <v>14</v>
      </c>
      <c r="C122" s="65">
        <v>87</v>
      </c>
      <c r="D122" s="20">
        <f t="shared" si="25"/>
        <v>72.209999999999994</v>
      </c>
      <c r="E122" s="20">
        <f t="shared" si="24"/>
        <v>103.965</v>
      </c>
      <c r="F122" s="20">
        <f t="shared" si="24"/>
        <v>92.22</v>
      </c>
      <c r="G122" s="20">
        <f t="shared" si="24"/>
        <v>76.995000000000005</v>
      </c>
      <c r="H122" s="20">
        <f t="shared" si="24"/>
        <v>84.39</v>
      </c>
      <c r="I122" s="20">
        <f t="shared" si="24"/>
        <v>122.66999999999999</v>
      </c>
      <c r="J122" s="20">
        <f t="shared" si="24"/>
        <v>107.88</v>
      </c>
      <c r="K122" s="20">
        <f t="shared" si="24"/>
        <v>90.48</v>
      </c>
    </row>
    <row r="123" spans="1:11" ht="14.1" customHeight="1" x14ac:dyDescent="0.25">
      <c r="A123" s="3" t="s">
        <v>19</v>
      </c>
      <c r="B123" s="3">
        <v>14</v>
      </c>
      <c r="C123" s="65">
        <v>94</v>
      </c>
      <c r="D123" s="20">
        <f t="shared" si="25"/>
        <v>78.02</v>
      </c>
      <c r="E123" s="20">
        <f t="shared" si="24"/>
        <v>112.33000000000001</v>
      </c>
      <c r="F123" s="20">
        <f t="shared" si="24"/>
        <v>99.64</v>
      </c>
      <c r="G123" s="20">
        <f t="shared" si="24"/>
        <v>83.19</v>
      </c>
      <c r="H123" s="20">
        <f t="shared" si="24"/>
        <v>91.179999999999993</v>
      </c>
      <c r="I123" s="20">
        <f t="shared" si="24"/>
        <v>132.54</v>
      </c>
      <c r="J123" s="20">
        <f t="shared" si="24"/>
        <v>116.56</v>
      </c>
      <c r="K123" s="20">
        <f t="shared" si="24"/>
        <v>97.76</v>
      </c>
    </row>
    <row r="124" spans="1:11" ht="14.1" customHeight="1" x14ac:dyDescent="0.25">
      <c r="A124" s="3" t="s">
        <v>38</v>
      </c>
      <c r="B124" s="3">
        <v>14</v>
      </c>
      <c r="C124" s="65">
        <v>100</v>
      </c>
      <c r="D124" s="20">
        <f t="shared" si="25"/>
        <v>83</v>
      </c>
      <c r="E124" s="20">
        <f t="shared" si="24"/>
        <v>119.5</v>
      </c>
      <c r="F124" s="20">
        <f t="shared" si="24"/>
        <v>106</v>
      </c>
      <c r="G124" s="20">
        <f t="shared" si="24"/>
        <v>88.5</v>
      </c>
      <c r="H124" s="20">
        <f t="shared" si="24"/>
        <v>97</v>
      </c>
      <c r="I124" s="20">
        <f t="shared" si="24"/>
        <v>141</v>
      </c>
      <c r="J124" s="20">
        <f t="shared" si="24"/>
        <v>124</v>
      </c>
      <c r="K124" s="20">
        <f t="shared" si="24"/>
        <v>104</v>
      </c>
    </row>
    <row r="125" spans="1:11" ht="14.1" customHeight="1" x14ac:dyDescent="0.25">
      <c r="A125" s="3" t="s">
        <v>39</v>
      </c>
      <c r="B125" s="3">
        <v>14</v>
      </c>
      <c r="C125" s="65">
        <v>107</v>
      </c>
      <c r="D125" s="20">
        <f t="shared" si="25"/>
        <v>88.81</v>
      </c>
      <c r="E125" s="20">
        <f t="shared" si="24"/>
        <v>127.86500000000001</v>
      </c>
      <c r="F125" s="20">
        <f t="shared" si="24"/>
        <v>113.42</v>
      </c>
      <c r="G125" s="20">
        <f t="shared" si="24"/>
        <v>94.695000000000007</v>
      </c>
      <c r="H125" s="20">
        <f t="shared" si="24"/>
        <v>103.78999999999999</v>
      </c>
      <c r="I125" s="20">
        <f t="shared" si="24"/>
        <v>150.87</v>
      </c>
      <c r="J125" s="20">
        <f t="shared" si="24"/>
        <v>132.68</v>
      </c>
      <c r="K125" s="20">
        <f t="shared" si="24"/>
        <v>111.28</v>
      </c>
    </row>
    <row r="126" spans="1:11" ht="14.1" customHeight="1" x14ac:dyDescent="0.25">
      <c r="A126" s="3" t="s">
        <v>40</v>
      </c>
      <c r="B126" s="3">
        <v>14</v>
      </c>
      <c r="C126" s="56">
        <v>114</v>
      </c>
      <c r="D126" s="20">
        <f t="shared" si="25"/>
        <v>94.61999999999999</v>
      </c>
      <c r="E126" s="20">
        <f t="shared" si="24"/>
        <v>136.23000000000002</v>
      </c>
      <c r="F126" s="20">
        <f t="shared" si="24"/>
        <v>120.84</v>
      </c>
      <c r="G126" s="20">
        <f t="shared" si="24"/>
        <v>100.89</v>
      </c>
      <c r="H126" s="20">
        <f t="shared" si="24"/>
        <v>110.58</v>
      </c>
      <c r="I126" s="20">
        <f t="shared" si="24"/>
        <v>160.73999999999998</v>
      </c>
      <c r="J126" s="20">
        <f t="shared" si="24"/>
        <v>141.35999999999999</v>
      </c>
      <c r="K126" s="20">
        <f t="shared" si="24"/>
        <v>118.56</v>
      </c>
    </row>
    <row r="127" spans="1:11" ht="14.1" customHeight="1" x14ac:dyDescent="0.25">
      <c r="A127" s="3" t="s">
        <v>41</v>
      </c>
      <c r="B127" s="3">
        <v>14</v>
      </c>
      <c r="C127" s="56">
        <v>120</v>
      </c>
      <c r="D127" s="20">
        <f t="shared" si="25"/>
        <v>99.6</v>
      </c>
      <c r="E127" s="20">
        <f t="shared" si="24"/>
        <v>143.4</v>
      </c>
      <c r="F127" s="20">
        <f t="shared" si="24"/>
        <v>127.2</v>
      </c>
      <c r="G127" s="20">
        <f t="shared" si="24"/>
        <v>106.2</v>
      </c>
      <c r="H127" s="20">
        <f t="shared" si="24"/>
        <v>116.39999999999999</v>
      </c>
      <c r="I127" s="20">
        <f t="shared" si="24"/>
        <v>169.2</v>
      </c>
      <c r="J127" s="20">
        <f t="shared" si="24"/>
        <v>148.80000000000001</v>
      </c>
      <c r="K127" s="20">
        <f t="shared" si="24"/>
        <v>124.80000000000001</v>
      </c>
    </row>
    <row r="128" spans="1:11" ht="14.1" customHeight="1" x14ac:dyDescent="0.25">
      <c r="A128" s="3" t="s">
        <v>42</v>
      </c>
      <c r="B128" s="3">
        <v>14</v>
      </c>
      <c r="C128" s="56">
        <v>127</v>
      </c>
      <c r="D128" s="20">
        <f t="shared" si="25"/>
        <v>105.41</v>
      </c>
      <c r="E128" s="20">
        <f t="shared" si="24"/>
        <v>151.76500000000001</v>
      </c>
      <c r="F128" s="20">
        <f t="shared" si="24"/>
        <v>134.62</v>
      </c>
      <c r="G128" s="20">
        <f t="shared" si="24"/>
        <v>112.395</v>
      </c>
      <c r="H128" s="20">
        <f t="shared" si="24"/>
        <v>123.19</v>
      </c>
      <c r="I128" s="20">
        <f t="shared" si="24"/>
        <v>179.07</v>
      </c>
      <c r="J128" s="20">
        <f t="shared" si="24"/>
        <v>157.47999999999999</v>
      </c>
      <c r="K128" s="20">
        <f t="shared" si="24"/>
        <v>132.08000000000001</v>
      </c>
    </row>
    <row r="129" spans="1:11" ht="14.1" customHeight="1" x14ac:dyDescent="0.25">
      <c r="A129" s="3" t="s">
        <v>43</v>
      </c>
      <c r="B129" s="3">
        <v>14</v>
      </c>
      <c r="C129" s="56">
        <v>134</v>
      </c>
      <c r="D129" s="20">
        <f t="shared" si="25"/>
        <v>111.22</v>
      </c>
      <c r="E129" s="20">
        <f t="shared" si="24"/>
        <v>160.13</v>
      </c>
      <c r="F129" s="20">
        <f t="shared" si="24"/>
        <v>142.04000000000002</v>
      </c>
      <c r="G129" s="20">
        <f t="shared" si="24"/>
        <v>118.59</v>
      </c>
      <c r="H129" s="20">
        <f t="shared" si="24"/>
        <v>129.97999999999999</v>
      </c>
      <c r="I129" s="20">
        <f t="shared" si="24"/>
        <v>188.94</v>
      </c>
      <c r="J129" s="20">
        <f t="shared" si="24"/>
        <v>166.16</v>
      </c>
      <c r="K129" s="20">
        <f t="shared" si="24"/>
        <v>139.36000000000001</v>
      </c>
    </row>
    <row r="130" spans="1:11" s="6" customFormat="1" ht="5.0999999999999996" customHeight="1" x14ac:dyDescent="0.25">
      <c r="A130" s="7"/>
      <c r="B130" s="7"/>
      <c r="C130" s="61"/>
      <c r="D130" s="21"/>
      <c r="E130" s="47"/>
      <c r="F130" s="48"/>
      <c r="G130" s="16"/>
      <c r="H130" s="16"/>
      <c r="I130" s="19"/>
      <c r="J130" s="19"/>
    </row>
    <row r="131" spans="1:11" ht="14.1" customHeight="1" x14ac:dyDescent="0.25">
      <c r="A131" s="3" t="s">
        <v>12</v>
      </c>
      <c r="B131" s="3">
        <v>12</v>
      </c>
      <c r="C131" s="55">
        <v>83</v>
      </c>
      <c r="D131" s="20">
        <f>$C131*D$105</f>
        <v>68.89</v>
      </c>
      <c r="E131" s="20">
        <f t="shared" ref="E131:K145" si="26">$C131*E$105</f>
        <v>99.185000000000002</v>
      </c>
      <c r="F131" s="20">
        <f t="shared" si="26"/>
        <v>87.98</v>
      </c>
      <c r="G131" s="20">
        <f t="shared" si="26"/>
        <v>73.454999999999998</v>
      </c>
      <c r="H131" s="20">
        <f t="shared" si="26"/>
        <v>80.509999999999991</v>
      </c>
      <c r="I131" s="20">
        <f t="shared" si="26"/>
        <v>117.02999999999999</v>
      </c>
      <c r="J131" s="20">
        <f t="shared" si="26"/>
        <v>102.92</v>
      </c>
      <c r="K131" s="20">
        <f t="shared" si="26"/>
        <v>86.320000000000007</v>
      </c>
    </row>
    <row r="132" spans="1:11" ht="14.1" customHeight="1" x14ac:dyDescent="0.25">
      <c r="A132" s="3" t="s">
        <v>14</v>
      </c>
      <c r="B132" s="3">
        <v>12</v>
      </c>
      <c r="C132" s="55">
        <v>92</v>
      </c>
      <c r="D132" s="20">
        <f t="shared" ref="D132:D145" si="27">$C132*D$105</f>
        <v>76.36</v>
      </c>
      <c r="E132" s="20">
        <f t="shared" si="26"/>
        <v>109.94000000000001</v>
      </c>
      <c r="F132" s="20">
        <f t="shared" si="26"/>
        <v>97.52000000000001</v>
      </c>
      <c r="G132" s="20">
        <f t="shared" si="26"/>
        <v>81.42</v>
      </c>
      <c r="H132" s="20">
        <f t="shared" si="26"/>
        <v>89.24</v>
      </c>
      <c r="I132" s="20">
        <f t="shared" si="26"/>
        <v>129.72</v>
      </c>
      <c r="J132" s="20">
        <f t="shared" si="26"/>
        <v>114.08</v>
      </c>
      <c r="K132" s="20">
        <f t="shared" si="26"/>
        <v>95.68</v>
      </c>
    </row>
    <row r="133" spans="1:11" ht="14.1" customHeight="1" x14ac:dyDescent="0.25">
      <c r="A133" s="3" t="s">
        <v>15</v>
      </c>
      <c r="B133" s="3">
        <v>12</v>
      </c>
      <c r="C133" s="55">
        <v>101</v>
      </c>
      <c r="D133" s="20">
        <f t="shared" si="27"/>
        <v>83.83</v>
      </c>
      <c r="E133" s="20">
        <f t="shared" si="26"/>
        <v>120.69500000000001</v>
      </c>
      <c r="F133" s="20">
        <f t="shared" si="26"/>
        <v>107.06</v>
      </c>
      <c r="G133" s="20">
        <f t="shared" si="26"/>
        <v>89.385000000000005</v>
      </c>
      <c r="H133" s="20">
        <f t="shared" si="26"/>
        <v>97.97</v>
      </c>
      <c r="I133" s="20">
        <f t="shared" si="26"/>
        <v>142.41</v>
      </c>
      <c r="J133" s="20">
        <f t="shared" si="26"/>
        <v>125.24</v>
      </c>
      <c r="K133" s="20">
        <f t="shared" si="26"/>
        <v>105.04</v>
      </c>
    </row>
    <row r="134" spans="1:11" ht="14.1" customHeight="1" x14ac:dyDescent="0.25">
      <c r="A134" s="3" t="s">
        <v>16</v>
      </c>
      <c r="B134" s="3">
        <v>12</v>
      </c>
      <c r="C134" s="55">
        <v>110</v>
      </c>
      <c r="D134" s="20">
        <f t="shared" si="27"/>
        <v>91.3</v>
      </c>
      <c r="E134" s="20">
        <f t="shared" si="26"/>
        <v>131.45000000000002</v>
      </c>
      <c r="F134" s="20">
        <f t="shared" si="26"/>
        <v>116.60000000000001</v>
      </c>
      <c r="G134" s="20">
        <f t="shared" si="26"/>
        <v>97.35</v>
      </c>
      <c r="H134" s="20">
        <f t="shared" si="26"/>
        <v>106.7</v>
      </c>
      <c r="I134" s="20">
        <f t="shared" si="26"/>
        <v>155.1</v>
      </c>
      <c r="J134" s="20">
        <f t="shared" si="26"/>
        <v>136.4</v>
      </c>
      <c r="K134" s="20">
        <f t="shared" si="26"/>
        <v>114.4</v>
      </c>
    </row>
    <row r="135" spans="1:11" ht="14.1" customHeight="1" x14ac:dyDescent="0.25">
      <c r="A135" s="3" t="s">
        <v>17</v>
      </c>
      <c r="B135" s="3">
        <v>12</v>
      </c>
      <c r="C135" s="55">
        <v>119</v>
      </c>
      <c r="D135" s="20">
        <f t="shared" si="27"/>
        <v>98.77</v>
      </c>
      <c r="E135" s="20">
        <f t="shared" si="26"/>
        <v>142.20500000000001</v>
      </c>
      <c r="F135" s="20">
        <f t="shared" si="26"/>
        <v>126.14</v>
      </c>
      <c r="G135" s="20">
        <f t="shared" si="26"/>
        <v>105.315</v>
      </c>
      <c r="H135" s="20">
        <f t="shared" si="26"/>
        <v>115.42999999999999</v>
      </c>
      <c r="I135" s="20">
        <f t="shared" si="26"/>
        <v>167.79</v>
      </c>
      <c r="J135" s="20">
        <f t="shared" si="26"/>
        <v>147.56</v>
      </c>
      <c r="K135" s="20">
        <f t="shared" si="26"/>
        <v>123.76</v>
      </c>
    </row>
    <row r="136" spans="1:11" ht="14.1" customHeight="1" x14ac:dyDescent="0.25">
      <c r="A136" s="3" t="s">
        <v>19</v>
      </c>
      <c r="B136" s="3">
        <v>12</v>
      </c>
      <c r="C136" s="55">
        <v>128</v>
      </c>
      <c r="D136" s="20">
        <f t="shared" si="27"/>
        <v>106.24</v>
      </c>
      <c r="E136" s="20">
        <f t="shared" si="26"/>
        <v>152.96</v>
      </c>
      <c r="F136" s="20">
        <f t="shared" si="26"/>
        <v>135.68</v>
      </c>
      <c r="G136" s="20">
        <f t="shared" si="26"/>
        <v>113.28</v>
      </c>
      <c r="H136" s="20">
        <f t="shared" si="26"/>
        <v>124.16</v>
      </c>
      <c r="I136" s="20">
        <f t="shared" si="26"/>
        <v>180.48</v>
      </c>
      <c r="J136" s="20">
        <f t="shared" si="26"/>
        <v>158.72</v>
      </c>
      <c r="K136" s="20">
        <f t="shared" si="26"/>
        <v>133.12</v>
      </c>
    </row>
    <row r="137" spans="1:11" ht="14.1" customHeight="1" x14ac:dyDescent="0.25">
      <c r="A137" s="3" t="s">
        <v>38</v>
      </c>
      <c r="B137" s="3">
        <v>12</v>
      </c>
      <c r="C137" s="55">
        <v>137</v>
      </c>
      <c r="D137" s="20">
        <f t="shared" si="27"/>
        <v>113.71</v>
      </c>
      <c r="E137" s="20">
        <f t="shared" si="26"/>
        <v>163.715</v>
      </c>
      <c r="F137" s="20">
        <f t="shared" si="26"/>
        <v>145.22</v>
      </c>
      <c r="G137" s="20">
        <f t="shared" si="26"/>
        <v>121.245</v>
      </c>
      <c r="H137" s="20">
        <f t="shared" si="26"/>
        <v>132.88999999999999</v>
      </c>
      <c r="I137" s="20">
        <f t="shared" si="26"/>
        <v>193.17</v>
      </c>
      <c r="J137" s="20">
        <f t="shared" si="26"/>
        <v>169.88</v>
      </c>
      <c r="K137" s="20">
        <f t="shared" si="26"/>
        <v>142.48000000000002</v>
      </c>
    </row>
    <row r="138" spans="1:11" ht="14.1" customHeight="1" x14ac:dyDescent="0.25">
      <c r="A138" s="3" t="s">
        <v>39</v>
      </c>
      <c r="B138" s="3">
        <v>12</v>
      </c>
      <c r="C138" s="55">
        <v>147</v>
      </c>
      <c r="D138" s="20">
        <f t="shared" si="27"/>
        <v>122.00999999999999</v>
      </c>
      <c r="E138" s="20">
        <f t="shared" si="26"/>
        <v>175.66500000000002</v>
      </c>
      <c r="F138" s="20">
        <f t="shared" si="26"/>
        <v>155.82000000000002</v>
      </c>
      <c r="G138" s="20">
        <f t="shared" si="26"/>
        <v>130.095</v>
      </c>
      <c r="H138" s="20">
        <f t="shared" si="26"/>
        <v>142.59</v>
      </c>
      <c r="I138" s="20">
        <f t="shared" si="26"/>
        <v>207.26999999999998</v>
      </c>
      <c r="J138" s="20">
        <f t="shared" si="26"/>
        <v>182.28</v>
      </c>
      <c r="K138" s="20">
        <f t="shared" si="26"/>
        <v>152.88</v>
      </c>
    </row>
    <row r="139" spans="1:11" ht="14.1" customHeight="1" x14ac:dyDescent="0.25">
      <c r="A139" s="3" t="s">
        <v>40</v>
      </c>
      <c r="B139" s="3">
        <v>12</v>
      </c>
      <c r="C139" s="55">
        <v>155</v>
      </c>
      <c r="D139" s="20">
        <f t="shared" si="27"/>
        <v>128.65</v>
      </c>
      <c r="E139" s="20">
        <f t="shared" si="26"/>
        <v>185.22500000000002</v>
      </c>
      <c r="F139" s="20">
        <f t="shared" si="26"/>
        <v>164.3</v>
      </c>
      <c r="G139" s="20">
        <f t="shared" si="26"/>
        <v>137.17500000000001</v>
      </c>
      <c r="H139" s="20">
        <f t="shared" si="26"/>
        <v>150.35</v>
      </c>
      <c r="I139" s="20">
        <f t="shared" si="26"/>
        <v>218.54999999999998</v>
      </c>
      <c r="J139" s="20">
        <f t="shared" si="26"/>
        <v>192.2</v>
      </c>
      <c r="K139" s="20">
        <f t="shared" si="26"/>
        <v>161.20000000000002</v>
      </c>
    </row>
    <row r="140" spans="1:11" ht="14.1" customHeight="1" x14ac:dyDescent="0.25">
      <c r="A140" s="3" t="s">
        <v>41</v>
      </c>
      <c r="B140" s="3">
        <v>12</v>
      </c>
      <c r="C140" s="55">
        <v>165</v>
      </c>
      <c r="D140" s="20">
        <f t="shared" si="27"/>
        <v>136.94999999999999</v>
      </c>
      <c r="E140" s="20">
        <f t="shared" si="26"/>
        <v>197.17500000000001</v>
      </c>
      <c r="F140" s="20">
        <f t="shared" si="26"/>
        <v>174.9</v>
      </c>
      <c r="G140" s="20">
        <f t="shared" si="26"/>
        <v>146.02500000000001</v>
      </c>
      <c r="H140" s="20">
        <f t="shared" si="26"/>
        <v>160.04999999999998</v>
      </c>
      <c r="I140" s="20">
        <f t="shared" si="26"/>
        <v>232.64999999999998</v>
      </c>
      <c r="J140" s="20">
        <f t="shared" si="26"/>
        <v>204.6</v>
      </c>
      <c r="K140" s="20">
        <f t="shared" si="26"/>
        <v>171.6</v>
      </c>
    </row>
    <row r="141" spans="1:11" ht="14.1" customHeight="1" x14ac:dyDescent="0.25">
      <c r="A141" s="3" t="s">
        <v>42</v>
      </c>
      <c r="B141" s="3">
        <v>12</v>
      </c>
      <c r="C141" s="55">
        <v>174</v>
      </c>
      <c r="D141" s="20">
        <f t="shared" si="27"/>
        <v>144.41999999999999</v>
      </c>
      <c r="E141" s="20">
        <f t="shared" si="26"/>
        <v>207.93</v>
      </c>
      <c r="F141" s="20">
        <f t="shared" si="26"/>
        <v>184.44</v>
      </c>
      <c r="G141" s="20">
        <f t="shared" si="26"/>
        <v>153.99</v>
      </c>
      <c r="H141" s="20">
        <f t="shared" si="26"/>
        <v>168.78</v>
      </c>
      <c r="I141" s="20">
        <f t="shared" si="26"/>
        <v>245.33999999999997</v>
      </c>
      <c r="J141" s="20">
        <f t="shared" si="26"/>
        <v>215.76</v>
      </c>
      <c r="K141" s="20">
        <f t="shared" si="26"/>
        <v>180.96</v>
      </c>
    </row>
    <row r="142" spans="1:11" ht="14.1" customHeight="1" x14ac:dyDescent="0.25">
      <c r="A142" s="3" t="s">
        <v>43</v>
      </c>
      <c r="B142" s="3">
        <v>12</v>
      </c>
      <c r="C142" s="55">
        <v>183</v>
      </c>
      <c r="D142" s="20">
        <f t="shared" si="27"/>
        <v>151.88999999999999</v>
      </c>
      <c r="E142" s="20">
        <f t="shared" si="26"/>
        <v>218.685</v>
      </c>
      <c r="F142" s="20">
        <f t="shared" si="26"/>
        <v>193.98000000000002</v>
      </c>
      <c r="G142" s="20">
        <f t="shared" si="26"/>
        <v>161.95500000000001</v>
      </c>
      <c r="H142" s="20">
        <f t="shared" si="26"/>
        <v>177.51</v>
      </c>
      <c r="I142" s="20">
        <f t="shared" si="26"/>
        <v>258.02999999999997</v>
      </c>
      <c r="J142" s="20">
        <f t="shared" si="26"/>
        <v>226.92</v>
      </c>
      <c r="K142" s="20">
        <f t="shared" si="26"/>
        <v>190.32</v>
      </c>
    </row>
    <row r="143" spans="1:11" ht="14.1" customHeight="1" x14ac:dyDescent="0.25">
      <c r="A143" s="3">
        <v>126</v>
      </c>
      <c r="B143" s="3">
        <v>12</v>
      </c>
      <c r="C143" s="63">
        <v>195</v>
      </c>
      <c r="D143" s="20">
        <f t="shared" si="27"/>
        <v>161.85</v>
      </c>
      <c r="E143" s="20">
        <f t="shared" si="26"/>
        <v>233.02500000000001</v>
      </c>
      <c r="F143" s="20">
        <f t="shared" si="26"/>
        <v>206.70000000000002</v>
      </c>
      <c r="G143" s="20">
        <f t="shared" si="26"/>
        <v>172.57499999999999</v>
      </c>
      <c r="H143" s="20">
        <f t="shared" si="26"/>
        <v>189.15</v>
      </c>
      <c r="I143" s="20">
        <f t="shared" si="26"/>
        <v>274.95</v>
      </c>
      <c r="J143" s="20">
        <f t="shared" si="26"/>
        <v>241.8</v>
      </c>
      <c r="K143" s="20">
        <f t="shared" si="26"/>
        <v>202.8</v>
      </c>
    </row>
    <row r="144" spans="1:11" ht="14.1" customHeight="1" x14ac:dyDescent="0.25">
      <c r="A144" s="3">
        <v>132</v>
      </c>
      <c r="B144" s="3">
        <v>12</v>
      </c>
      <c r="C144" s="63">
        <v>204</v>
      </c>
      <c r="D144" s="20">
        <f t="shared" si="27"/>
        <v>169.32</v>
      </c>
      <c r="E144" s="20">
        <f t="shared" si="26"/>
        <v>243.78</v>
      </c>
      <c r="F144" s="20">
        <f t="shared" si="26"/>
        <v>216.24</v>
      </c>
      <c r="G144" s="20">
        <f t="shared" si="26"/>
        <v>180.54</v>
      </c>
      <c r="H144" s="20">
        <f t="shared" si="26"/>
        <v>197.88</v>
      </c>
      <c r="I144" s="20">
        <f t="shared" si="26"/>
        <v>287.64</v>
      </c>
      <c r="J144" s="20">
        <f t="shared" si="26"/>
        <v>252.96</v>
      </c>
      <c r="K144" s="20">
        <f t="shared" si="26"/>
        <v>212.16</v>
      </c>
    </row>
    <row r="145" spans="1:11" ht="14.1" customHeight="1" x14ac:dyDescent="0.25">
      <c r="A145" s="3">
        <v>138</v>
      </c>
      <c r="B145" s="3">
        <v>12</v>
      </c>
      <c r="C145" s="63">
        <v>213</v>
      </c>
      <c r="D145" s="20">
        <f t="shared" si="27"/>
        <v>176.79</v>
      </c>
      <c r="E145" s="20">
        <f t="shared" si="26"/>
        <v>254.53500000000003</v>
      </c>
      <c r="F145" s="20">
        <f t="shared" si="26"/>
        <v>225.78</v>
      </c>
      <c r="G145" s="20">
        <f t="shared" si="26"/>
        <v>188.505</v>
      </c>
      <c r="H145" s="20">
        <f t="shared" si="26"/>
        <v>206.60999999999999</v>
      </c>
      <c r="I145" s="20">
        <f t="shared" si="26"/>
        <v>300.33</v>
      </c>
      <c r="J145" s="20">
        <f t="shared" si="26"/>
        <v>264.12</v>
      </c>
      <c r="K145" s="20">
        <f t="shared" si="26"/>
        <v>221.52</v>
      </c>
    </row>
    <row r="146" spans="1:11" s="6" customFormat="1" ht="5.0999999999999996" customHeight="1" x14ac:dyDescent="0.25">
      <c r="A146" s="7"/>
      <c r="B146" s="7"/>
      <c r="C146" s="61"/>
      <c r="D146" s="21"/>
      <c r="E146" s="47"/>
      <c r="F146" s="48"/>
      <c r="G146" s="16"/>
      <c r="H146" s="16"/>
      <c r="I146" s="19"/>
      <c r="J146" s="19"/>
    </row>
    <row r="147" spans="1:11" ht="14.1" customHeight="1" x14ac:dyDescent="0.25">
      <c r="A147" s="3" t="s">
        <v>12</v>
      </c>
      <c r="B147" s="3">
        <v>10</v>
      </c>
      <c r="C147" s="55">
        <v>106</v>
      </c>
      <c r="D147" s="20">
        <f>$C147*D$105</f>
        <v>87.97999999999999</v>
      </c>
      <c r="E147" s="20">
        <f t="shared" ref="E147:K162" si="28">$C147*E$105</f>
        <v>126.67</v>
      </c>
      <c r="F147" s="20">
        <f t="shared" si="28"/>
        <v>112.36</v>
      </c>
      <c r="G147" s="20">
        <f t="shared" si="28"/>
        <v>93.81</v>
      </c>
      <c r="H147" s="20">
        <f t="shared" si="28"/>
        <v>102.82</v>
      </c>
      <c r="I147" s="20">
        <f t="shared" si="28"/>
        <v>149.45999999999998</v>
      </c>
      <c r="J147" s="20">
        <f t="shared" si="28"/>
        <v>131.44</v>
      </c>
      <c r="K147" s="20">
        <f t="shared" si="28"/>
        <v>110.24000000000001</v>
      </c>
    </row>
    <row r="148" spans="1:11" ht="14.1" customHeight="1" x14ac:dyDescent="0.25">
      <c r="A148" s="3" t="s">
        <v>14</v>
      </c>
      <c r="B148" s="3">
        <v>10</v>
      </c>
      <c r="C148" s="55">
        <v>118</v>
      </c>
      <c r="D148" s="20">
        <f t="shared" ref="D148:D162" si="29">$C148*D$105</f>
        <v>97.94</v>
      </c>
      <c r="E148" s="20">
        <f t="shared" si="28"/>
        <v>141.01000000000002</v>
      </c>
      <c r="F148" s="20">
        <f t="shared" si="28"/>
        <v>125.08000000000001</v>
      </c>
      <c r="G148" s="20">
        <f t="shared" si="28"/>
        <v>104.43</v>
      </c>
      <c r="H148" s="20">
        <f t="shared" si="28"/>
        <v>114.46</v>
      </c>
      <c r="I148" s="20">
        <f t="shared" si="28"/>
        <v>166.38</v>
      </c>
      <c r="J148" s="20">
        <f t="shared" si="28"/>
        <v>146.32</v>
      </c>
      <c r="K148" s="20">
        <f t="shared" si="28"/>
        <v>122.72</v>
      </c>
    </row>
    <row r="149" spans="1:11" ht="14.1" customHeight="1" x14ac:dyDescent="0.25">
      <c r="A149" s="3" t="s">
        <v>15</v>
      </c>
      <c r="B149" s="3">
        <v>10</v>
      </c>
      <c r="C149" s="55">
        <v>129</v>
      </c>
      <c r="D149" s="20">
        <f t="shared" si="29"/>
        <v>107.07</v>
      </c>
      <c r="E149" s="20">
        <f t="shared" si="28"/>
        <v>154.155</v>
      </c>
      <c r="F149" s="20">
        <f t="shared" si="28"/>
        <v>136.74</v>
      </c>
      <c r="G149" s="20">
        <f t="shared" si="28"/>
        <v>114.16500000000001</v>
      </c>
      <c r="H149" s="20">
        <f t="shared" si="28"/>
        <v>125.13</v>
      </c>
      <c r="I149" s="20">
        <f t="shared" si="28"/>
        <v>181.89</v>
      </c>
      <c r="J149" s="20">
        <f t="shared" si="28"/>
        <v>159.96</v>
      </c>
      <c r="K149" s="20">
        <f t="shared" si="28"/>
        <v>134.16</v>
      </c>
    </row>
    <row r="150" spans="1:11" ht="14.1" customHeight="1" x14ac:dyDescent="0.25">
      <c r="A150" s="3" t="s">
        <v>16</v>
      </c>
      <c r="B150" s="3">
        <v>10</v>
      </c>
      <c r="C150" s="55">
        <v>140</v>
      </c>
      <c r="D150" s="20">
        <f t="shared" si="29"/>
        <v>116.19999999999999</v>
      </c>
      <c r="E150" s="20">
        <f t="shared" si="28"/>
        <v>167.3</v>
      </c>
      <c r="F150" s="20">
        <f t="shared" si="28"/>
        <v>148.4</v>
      </c>
      <c r="G150" s="20">
        <f t="shared" si="28"/>
        <v>123.9</v>
      </c>
      <c r="H150" s="20">
        <f t="shared" si="28"/>
        <v>135.79999999999998</v>
      </c>
      <c r="I150" s="20">
        <f t="shared" si="28"/>
        <v>197.39999999999998</v>
      </c>
      <c r="J150" s="20">
        <f t="shared" si="28"/>
        <v>173.6</v>
      </c>
      <c r="K150" s="20">
        <f t="shared" si="28"/>
        <v>145.6</v>
      </c>
    </row>
    <row r="151" spans="1:11" ht="14.1" customHeight="1" x14ac:dyDescent="0.25">
      <c r="A151" s="3" t="s">
        <v>17</v>
      </c>
      <c r="B151" s="3">
        <v>10</v>
      </c>
      <c r="C151" s="55">
        <v>152</v>
      </c>
      <c r="D151" s="20">
        <f t="shared" si="29"/>
        <v>126.16</v>
      </c>
      <c r="E151" s="20">
        <f t="shared" si="28"/>
        <v>181.64000000000001</v>
      </c>
      <c r="F151" s="20">
        <f t="shared" si="28"/>
        <v>161.12</v>
      </c>
      <c r="G151" s="20">
        <f t="shared" si="28"/>
        <v>134.52000000000001</v>
      </c>
      <c r="H151" s="20">
        <f t="shared" si="28"/>
        <v>147.44</v>
      </c>
      <c r="I151" s="20">
        <f t="shared" si="28"/>
        <v>214.32</v>
      </c>
      <c r="J151" s="20">
        <f t="shared" si="28"/>
        <v>188.48</v>
      </c>
      <c r="K151" s="20">
        <f t="shared" si="28"/>
        <v>158.08000000000001</v>
      </c>
    </row>
    <row r="152" spans="1:11" ht="14.1" customHeight="1" x14ac:dyDescent="0.25">
      <c r="A152" s="3" t="s">
        <v>19</v>
      </c>
      <c r="B152" s="3">
        <v>10</v>
      </c>
      <c r="C152" s="55">
        <v>164</v>
      </c>
      <c r="D152" s="20">
        <f t="shared" si="29"/>
        <v>136.12</v>
      </c>
      <c r="E152" s="20">
        <f t="shared" si="28"/>
        <v>195.98000000000002</v>
      </c>
      <c r="F152" s="20">
        <f t="shared" si="28"/>
        <v>173.84</v>
      </c>
      <c r="G152" s="20">
        <f t="shared" si="28"/>
        <v>145.14000000000001</v>
      </c>
      <c r="H152" s="20">
        <f t="shared" si="28"/>
        <v>159.07999999999998</v>
      </c>
      <c r="I152" s="20">
        <f t="shared" si="28"/>
        <v>231.23999999999998</v>
      </c>
      <c r="J152" s="20">
        <f t="shared" si="28"/>
        <v>203.35999999999999</v>
      </c>
      <c r="K152" s="20">
        <f t="shared" si="28"/>
        <v>170.56</v>
      </c>
    </row>
    <row r="153" spans="1:11" ht="14.1" customHeight="1" x14ac:dyDescent="0.25">
      <c r="A153" s="3" t="s">
        <v>38</v>
      </c>
      <c r="B153" s="3">
        <v>10</v>
      </c>
      <c r="C153" s="55">
        <v>175</v>
      </c>
      <c r="D153" s="20">
        <f t="shared" si="29"/>
        <v>145.25</v>
      </c>
      <c r="E153" s="20">
        <f t="shared" si="28"/>
        <v>209.125</v>
      </c>
      <c r="F153" s="20">
        <f t="shared" si="28"/>
        <v>185.5</v>
      </c>
      <c r="G153" s="20">
        <f t="shared" si="28"/>
        <v>154.875</v>
      </c>
      <c r="H153" s="20">
        <f t="shared" si="28"/>
        <v>169.75</v>
      </c>
      <c r="I153" s="20">
        <f t="shared" si="28"/>
        <v>246.75</v>
      </c>
      <c r="J153" s="20">
        <f t="shared" si="28"/>
        <v>217</v>
      </c>
      <c r="K153" s="20">
        <f t="shared" si="28"/>
        <v>182</v>
      </c>
    </row>
    <row r="154" spans="1:11" ht="14.1" customHeight="1" x14ac:dyDescent="0.25">
      <c r="A154" s="3" t="s">
        <v>39</v>
      </c>
      <c r="B154" s="3">
        <v>10</v>
      </c>
      <c r="C154" s="55">
        <v>188</v>
      </c>
      <c r="D154" s="20">
        <f t="shared" si="29"/>
        <v>156.04</v>
      </c>
      <c r="E154" s="20">
        <f t="shared" si="28"/>
        <v>224.66000000000003</v>
      </c>
      <c r="F154" s="20">
        <f t="shared" si="28"/>
        <v>199.28</v>
      </c>
      <c r="G154" s="20">
        <f t="shared" si="28"/>
        <v>166.38</v>
      </c>
      <c r="H154" s="20">
        <f t="shared" si="28"/>
        <v>182.35999999999999</v>
      </c>
      <c r="I154" s="20">
        <f t="shared" si="28"/>
        <v>265.08</v>
      </c>
      <c r="J154" s="20">
        <f t="shared" si="28"/>
        <v>233.12</v>
      </c>
      <c r="K154" s="20">
        <f t="shared" si="28"/>
        <v>195.52</v>
      </c>
    </row>
    <row r="155" spans="1:11" ht="14.1" customHeight="1" x14ac:dyDescent="0.25">
      <c r="A155" s="3" t="s">
        <v>40</v>
      </c>
      <c r="B155" s="3">
        <v>10</v>
      </c>
      <c r="C155" s="55">
        <v>198</v>
      </c>
      <c r="D155" s="20">
        <f t="shared" si="29"/>
        <v>164.34</v>
      </c>
      <c r="E155" s="20">
        <f t="shared" si="28"/>
        <v>236.61</v>
      </c>
      <c r="F155" s="20">
        <f t="shared" si="28"/>
        <v>209.88000000000002</v>
      </c>
      <c r="G155" s="20">
        <f t="shared" si="28"/>
        <v>175.23</v>
      </c>
      <c r="H155" s="20">
        <f t="shared" si="28"/>
        <v>192.06</v>
      </c>
      <c r="I155" s="20">
        <f t="shared" si="28"/>
        <v>279.18</v>
      </c>
      <c r="J155" s="20">
        <f t="shared" si="28"/>
        <v>245.52</v>
      </c>
      <c r="K155" s="20">
        <f t="shared" si="28"/>
        <v>205.92000000000002</v>
      </c>
    </row>
    <row r="156" spans="1:11" ht="14.1" customHeight="1" x14ac:dyDescent="0.25">
      <c r="A156" s="3" t="s">
        <v>41</v>
      </c>
      <c r="B156" s="3">
        <v>10</v>
      </c>
      <c r="C156" s="55">
        <v>211</v>
      </c>
      <c r="D156" s="20">
        <f t="shared" si="29"/>
        <v>175.13</v>
      </c>
      <c r="E156" s="20">
        <f t="shared" si="28"/>
        <v>252.14500000000001</v>
      </c>
      <c r="F156" s="20">
        <f t="shared" si="28"/>
        <v>223.66000000000003</v>
      </c>
      <c r="G156" s="20">
        <f t="shared" si="28"/>
        <v>186.73500000000001</v>
      </c>
      <c r="H156" s="20">
        <f t="shared" si="28"/>
        <v>204.67</v>
      </c>
      <c r="I156" s="20">
        <f t="shared" si="28"/>
        <v>297.51</v>
      </c>
      <c r="J156" s="20">
        <f t="shared" si="28"/>
        <v>261.64</v>
      </c>
      <c r="K156" s="20">
        <f t="shared" si="28"/>
        <v>219.44</v>
      </c>
    </row>
    <row r="157" spans="1:11" ht="14.1" customHeight="1" x14ac:dyDescent="0.25">
      <c r="A157" s="3" t="s">
        <v>42</v>
      </c>
      <c r="B157" s="3">
        <v>10</v>
      </c>
      <c r="C157" s="55">
        <v>222</v>
      </c>
      <c r="D157" s="20">
        <f t="shared" si="29"/>
        <v>184.26</v>
      </c>
      <c r="E157" s="20">
        <f t="shared" si="28"/>
        <v>265.29000000000002</v>
      </c>
      <c r="F157" s="20">
        <f t="shared" si="28"/>
        <v>235.32000000000002</v>
      </c>
      <c r="G157" s="20">
        <f t="shared" si="28"/>
        <v>196.47</v>
      </c>
      <c r="H157" s="20">
        <f t="shared" si="28"/>
        <v>215.34</v>
      </c>
      <c r="I157" s="20">
        <f t="shared" si="28"/>
        <v>313.02</v>
      </c>
      <c r="J157" s="20">
        <f t="shared" si="28"/>
        <v>275.27999999999997</v>
      </c>
      <c r="K157" s="20">
        <f t="shared" si="28"/>
        <v>230.88</v>
      </c>
    </row>
    <row r="158" spans="1:11" ht="14.1" customHeight="1" x14ac:dyDescent="0.25">
      <c r="A158" s="3" t="s">
        <v>43</v>
      </c>
      <c r="B158" s="3">
        <v>10</v>
      </c>
      <c r="C158" s="55">
        <v>234</v>
      </c>
      <c r="D158" s="20">
        <f t="shared" si="29"/>
        <v>194.22</v>
      </c>
      <c r="E158" s="20">
        <f t="shared" si="28"/>
        <v>279.63</v>
      </c>
      <c r="F158" s="20">
        <f t="shared" si="28"/>
        <v>248.04000000000002</v>
      </c>
      <c r="G158" s="20">
        <f t="shared" si="28"/>
        <v>207.09</v>
      </c>
      <c r="H158" s="20">
        <f t="shared" si="28"/>
        <v>226.98</v>
      </c>
      <c r="I158" s="20">
        <f t="shared" si="28"/>
        <v>329.94</v>
      </c>
      <c r="J158" s="20">
        <f t="shared" si="28"/>
        <v>290.16000000000003</v>
      </c>
      <c r="K158" s="20">
        <f t="shared" si="28"/>
        <v>243.36</v>
      </c>
    </row>
    <row r="159" spans="1:11" ht="14.1" customHeight="1" x14ac:dyDescent="0.25">
      <c r="A159" s="3">
        <v>126</v>
      </c>
      <c r="B159" s="3">
        <v>10</v>
      </c>
      <c r="C159" s="63">
        <v>247</v>
      </c>
      <c r="D159" s="20">
        <f t="shared" si="29"/>
        <v>205.01</v>
      </c>
      <c r="E159" s="20">
        <f t="shared" si="28"/>
        <v>295.16500000000002</v>
      </c>
      <c r="F159" s="20">
        <f t="shared" si="28"/>
        <v>261.82</v>
      </c>
      <c r="G159" s="20">
        <f t="shared" si="28"/>
        <v>218.595</v>
      </c>
      <c r="H159" s="20">
        <f t="shared" si="28"/>
        <v>239.59</v>
      </c>
      <c r="I159" s="20">
        <f t="shared" si="28"/>
        <v>348.27</v>
      </c>
      <c r="J159" s="20">
        <f t="shared" si="28"/>
        <v>306.27999999999997</v>
      </c>
      <c r="K159" s="20">
        <f t="shared" si="28"/>
        <v>256.88</v>
      </c>
    </row>
    <row r="160" spans="1:11" ht="14.1" customHeight="1" x14ac:dyDescent="0.25">
      <c r="A160" s="3">
        <v>132</v>
      </c>
      <c r="B160" s="3">
        <v>10</v>
      </c>
      <c r="C160" s="63">
        <v>259</v>
      </c>
      <c r="D160" s="20">
        <f t="shared" si="29"/>
        <v>214.97</v>
      </c>
      <c r="E160" s="20">
        <f t="shared" si="28"/>
        <v>309.505</v>
      </c>
      <c r="F160" s="20">
        <f t="shared" si="28"/>
        <v>274.54000000000002</v>
      </c>
      <c r="G160" s="20">
        <f t="shared" si="28"/>
        <v>229.215</v>
      </c>
      <c r="H160" s="20">
        <f t="shared" si="28"/>
        <v>251.23</v>
      </c>
      <c r="I160" s="20">
        <f t="shared" si="28"/>
        <v>365.19</v>
      </c>
      <c r="J160" s="20">
        <f t="shared" si="28"/>
        <v>321.16000000000003</v>
      </c>
      <c r="K160" s="20">
        <f t="shared" si="28"/>
        <v>269.36</v>
      </c>
    </row>
    <row r="161" spans="1:11" ht="14.1" customHeight="1" x14ac:dyDescent="0.25">
      <c r="A161" s="3">
        <v>138</v>
      </c>
      <c r="B161" s="3">
        <v>10</v>
      </c>
      <c r="C161" s="63">
        <v>270</v>
      </c>
      <c r="D161" s="20">
        <f t="shared" si="29"/>
        <v>224.1</v>
      </c>
      <c r="E161" s="20">
        <f t="shared" si="28"/>
        <v>322.65000000000003</v>
      </c>
      <c r="F161" s="20">
        <f t="shared" si="28"/>
        <v>286.2</v>
      </c>
      <c r="G161" s="20">
        <f t="shared" si="28"/>
        <v>238.95</v>
      </c>
      <c r="H161" s="20">
        <f t="shared" si="28"/>
        <v>261.89999999999998</v>
      </c>
      <c r="I161" s="20">
        <f t="shared" si="28"/>
        <v>380.7</v>
      </c>
      <c r="J161" s="20">
        <f t="shared" si="28"/>
        <v>334.8</v>
      </c>
      <c r="K161" s="20">
        <f t="shared" si="28"/>
        <v>280.8</v>
      </c>
    </row>
    <row r="162" spans="1:11" ht="14.1" customHeight="1" x14ac:dyDescent="0.25">
      <c r="A162" s="3">
        <v>144</v>
      </c>
      <c r="B162" s="3">
        <v>10</v>
      </c>
      <c r="C162" s="63">
        <v>282</v>
      </c>
      <c r="D162" s="20">
        <f t="shared" si="29"/>
        <v>234.06</v>
      </c>
      <c r="E162" s="20">
        <f t="shared" si="28"/>
        <v>336.99</v>
      </c>
      <c r="F162" s="20">
        <f t="shared" si="28"/>
        <v>298.92</v>
      </c>
      <c r="G162" s="20">
        <f t="shared" si="28"/>
        <v>249.57</v>
      </c>
      <c r="H162" s="20">
        <f t="shared" si="28"/>
        <v>273.54000000000002</v>
      </c>
      <c r="I162" s="20">
        <f t="shared" si="28"/>
        <v>397.62</v>
      </c>
      <c r="J162" s="20">
        <f t="shared" si="28"/>
        <v>349.68</v>
      </c>
      <c r="K162" s="20">
        <f t="shared" si="28"/>
        <v>293.28000000000003</v>
      </c>
    </row>
    <row r="163" spans="1:11" s="6" customFormat="1" ht="5.0999999999999996" customHeight="1" x14ac:dyDescent="0.25">
      <c r="A163" s="7"/>
      <c r="B163" s="7"/>
      <c r="C163" s="61"/>
      <c r="D163" s="18"/>
      <c r="E163" s="47"/>
      <c r="F163" s="48"/>
      <c r="G163" s="16"/>
      <c r="H163" s="16"/>
      <c r="I163" s="17"/>
      <c r="J163" s="17"/>
    </row>
    <row r="164" spans="1:11" x14ac:dyDescent="0.25">
      <c r="A164" s="3" t="s">
        <v>12</v>
      </c>
      <c r="B164" s="23" t="s">
        <v>54</v>
      </c>
      <c r="C164" s="57">
        <v>129</v>
      </c>
      <c r="D164" s="20">
        <f>$C164*D$105</f>
        <v>107.07</v>
      </c>
      <c r="E164" s="20">
        <f t="shared" ref="E164:K179" si="30">$C164*E$105</f>
        <v>154.155</v>
      </c>
      <c r="F164" s="20">
        <f t="shared" si="30"/>
        <v>136.74</v>
      </c>
      <c r="G164" s="20">
        <f t="shared" si="30"/>
        <v>114.16500000000001</v>
      </c>
      <c r="H164" s="20">
        <f t="shared" si="30"/>
        <v>125.13</v>
      </c>
      <c r="I164" s="20">
        <f t="shared" si="30"/>
        <v>181.89</v>
      </c>
      <c r="J164" s="20">
        <f t="shared" si="30"/>
        <v>159.96</v>
      </c>
      <c r="K164" s="20">
        <f t="shared" si="30"/>
        <v>134.16</v>
      </c>
    </row>
    <row r="165" spans="1:11" x14ac:dyDescent="0.25">
      <c r="A165" s="3" t="s">
        <v>14</v>
      </c>
      <c r="B165" s="3">
        <v>8</v>
      </c>
      <c r="C165" s="57">
        <v>143</v>
      </c>
      <c r="D165" s="20">
        <f t="shared" ref="D165:D179" si="31">$C165*D$105</f>
        <v>118.69</v>
      </c>
      <c r="E165" s="20">
        <f t="shared" si="30"/>
        <v>170.88500000000002</v>
      </c>
      <c r="F165" s="20">
        <f t="shared" si="30"/>
        <v>151.58000000000001</v>
      </c>
      <c r="G165" s="20">
        <f t="shared" si="30"/>
        <v>126.55500000000001</v>
      </c>
      <c r="H165" s="20">
        <f t="shared" si="30"/>
        <v>138.71</v>
      </c>
      <c r="I165" s="20">
        <f t="shared" si="30"/>
        <v>201.63</v>
      </c>
      <c r="J165" s="20">
        <f t="shared" si="30"/>
        <v>177.32</v>
      </c>
      <c r="K165" s="20">
        <f t="shared" si="30"/>
        <v>148.72</v>
      </c>
    </row>
    <row r="166" spans="1:11" x14ac:dyDescent="0.25">
      <c r="A166" s="3" t="s">
        <v>15</v>
      </c>
      <c r="B166" s="3">
        <v>8</v>
      </c>
      <c r="C166" s="58">
        <v>157</v>
      </c>
      <c r="D166" s="20">
        <f t="shared" si="31"/>
        <v>130.31</v>
      </c>
      <c r="E166" s="20">
        <f t="shared" si="30"/>
        <v>187.61500000000001</v>
      </c>
      <c r="F166" s="20">
        <f t="shared" si="30"/>
        <v>166.42000000000002</v>
      </c>
      <c r="G166" s="20">
        <f t="shared" si="30"/>
        <v>138.94499999999999</v>
      </c>
      <c r="H166" s="20">
        <f t="shared" si="30"/>
        <v>152.29</v>
      </c>
      <c r="I166" s="20">
        <f t="shared" si="30"/>
        <v>221.36999999999998</v>
      </c>
      <c r="J166" s="20">
        <f t="shared" si="30"/>
        <v>194.68</v>
      </c>
      <c r="K166" s="20">
        <f t="shared" si="30"/>
        <v>163.28</v>
      </c>
    </row>
    <row r="167" spans="1:11" x14ac:dyDescent="0.25">
      <c r="A167" s="3" t="s">
        <v>16</v>
      </c>
      <c r="B167" s="3">
        <v>8</v>
      </c>
      <c r="C167" s="58">
        <v>171</v>
      </c>
      <c r="D167" s="20">
        <f t="shared" si="31"/>
        <v>141.93</v>
      </c>
      <c r="E167" s="20">
        <f t="shared" si="30"/>
        <v>204.345</v>
      </c>
      <c r="F167" s="20">
        <f t="shared" si="30"/>
        <v>181.26000000000002</v>
      </c>
      <c r="G167" s="20">
        <f t="shared" si="30"/>
        <v>151.33500000000001</v>
      </c>
      <c r="H167" s="20">
        <f t="shared" si="30"/>
        <v>165.87</v>
      </c>
      <c r="I167" s="20">
        <f t="shared" si="30"/>
        <v>241.10999999999999</v>
      </c>
      <c r="J167" s="20">
        <f t="shared" si="30"/>
        <v>212.04</v>
      </c>
      <c r="K167" s="20">
        <f t="shared" si="30"/>
        <v>177.84</v>
      </c>
    </row>
    <row r="168" spans="1:11" x14ac:dyDescent="0.25">
      <c r="A168" s="3" t="s">
        <v>17</v>
      </c>
      <c r="B168" s="3">
        <v>8</v>
      </c>
      <c r="C168" s="58">
        <v>185</v>
      </c>
      <c r="D168" s="20">
        <f t="shared" si="31"/>
        <v>153.54999999999998</v>
      </c>
      <c r="E168" s="20">
        <f t="shared" si="30"/>
        <v>221.07500000000002</v>
      </c>
      <c r="F168" s="20">
        <f t="shared" si="30"/>
        <v>196.10000000000002</v>
      </c>
      <c r="G168" s="20">
        <f t="shared" si="30"/>
        <v>163.72499999999999</v>
      </c>
      <c r="H168" s="20">
        <f t="shared" si="30"/>
        <v>179.45</v>
      </c>
      <c r="I168" s="20">
        <f t="shared" si="30"/>
        <v>260.84999999999997</v>
      </c>
      <c r="J168" s="20">
        <f t="shared" si="30"/>
        <v>229.4</v>
      </c>
      <c r="K168" s="20">
        <f t="shared" si="30"/>
        <v>192.4</v>
      </c>
    </row>
    <row r="169" spans="1:11" x14ac:dyDescent="0.25">
      <c r="A169" s="3" t="s">
        <v>19</v>
      </c>
      <c r="B169" s="3">
        <v>8</v>
      </c>
      <c r="C169" s="58">
        <v>199</v>
      </c>
      <c r="D169" s="20">
        <f t="shared" si="31"/>
        <v>165.17</v>
      </c>
      <c r="E169" s="20">
        <f t="shared" si="30"/>
        <v>237.80500000000001</v>
      </c>
      <c r="F169" s="20">
        <f t="shared" si="30"/>
        <v>210.94</v>
      </c>
      <c r="G169" s="20">
        <f t="shared" si="30"/>
        <v>176.11500000000001</v>
      </c>
      <c r="H169" s="20">
        <f t="shared" si="30"/>
        <v>193.03</v>
      </c>
      <c r="I169" s="20">
        <f t="shared" si="30"/>
        <v>280.58999999999997</v>
      </c>
      <c r="J169" s="20">
        <f t="shared" si="30"/>
        <v>246.76</v>
      </c>
      <c r="K169" s="20">
        <f t="shared" si="30"/>
        <v>206.96</v>
      </c>
    </row>
    <row r="170" spans="1:11" x14ac:dyDescent="0.25">
      <c r="A170" s="3" t="s">
        <v>38</v>
      </c>
      <c r="B170" s="3">
        <v>8</v>
      </c>
      <c r="C170" s="58">
        <v>213</v>
      </c>
      <c r="D170" s="20">
        <f t="shared" si="31"/>
        <v>176.79</v>
      </c>
      <c r="E170" s="20">
        <f t="shared" si="30"/>
        <v>254.53500000000003</v>
      </c>
      <c r="F170" s="20">
        <f t="shared" si="30"/>
        <v>225.78</v>
      </c>
      <c r="G170" s="20">
        <f t="shared" si="30"/>
        <v>188.505</v>
      </c>
      <c r="H170" s="20">
        <f t="shared" si="30"/>
        <v>206.60999999999999</v>
      </c>
      <c r="I170" s="20">
        <f t="shared" si="30"/>
        <v>300.33</v>
      </c>
      <c r="J170" s="20">
        <f t="shared" si="30"/>
        <v>264.12</v>
      </c>
      <c r="K170" s="20">
        <f t="shared" si="30"/>
        <v>221.52</v>
      </c>
    </row>
    <row r="171" spans="1:11" x14ac:dyDescent="0.25">
      <c r="A171" s="3" t="s">
        <v>39</v>
      </c>
      <c r="B171" s="3">
        <v>8</v>
      </c>
      <c r="C171" s="58">
        <v>228</v>
      </c>
      <c r="D171" s="20">
        <f t="shared" si="31"/>
        <v>189.23999999999998</v>
      </c>
      <c r="E171" s="20">
        <f t="shared" si="30"/>
        <v>272.46000000000004</v>
      </c>
      <c r="F171" s="20">
        <f t="shared" si="30"/>
        <v>241.68</v>
      </c>
      <c r="G171" s="20">
        <f t="shared" si="30"/>
        <v>201.78</v>
      </c>
      <c r="H171" s="20">
        <f t="shared" si="30"/>
        <v>221.16</v>
      </c>
      <c r="I171" s="20">
        <f t="shared" si="30"/>
        <v>321.47999999999996</v>
      </c>
      <c r="J171" s="20">
        <f t="shared" si="30"/>
        <v>282.71999999999997</v>
      </c>
      <c r="K171" s="20">
        <f t="shared" si="30"/>
        <v>237.12</v>
      </c>
    </row>
    <row r="172" spans="1:11" x14ac:dyDescent="0.25">
      <c r="A172" s="3" t="s">
        <v>40</v>
      </c>
      <c r="B172" s="3">
        <v>8</v>
      </c>
      <c r="C172" s="58">
        <v>241</v>
      </c>
      <c r="D172" s="20">
        <f t="shared" si="31"/>
        <v>200.03</v>
      </c>
      <c r="E172" s="20">
        <f t="shared" si="30"/>
        <v>287.995</v>
      </c>
      <c r="F172" s="20">
        <f t="shared" si="30"/>
        <v>255.46</v>
      </c>
      <c r="G172" s="20">
        <f t="shared" si="30"/>
        <v>213.285</v>
      </c>
      <c r="H172" s="20">
        <f t="shared" si="30"/>
        <v>233.76999999999998</v>
      </c>
      <c r="I172" s="20">
        <f t="shared" si="30"/>
        <v>339.81</v>
      </c>
      <c r="J172" s="20">
        <f t="shared" si="30"/>
        <v>298.83999999999997</v>
      </c>
      <c r="K172" s="20">
        <f t="shared" si="30"/>
        <v>250.64000000000001</v>
      </c>
    </row>
    <row r="173" spans="1:11" x14ac:dyDescent="0.25">
      <c r="A173" s="3" t="s">
        <v>41</v>
      </c>
      <c r="B173" s="3">
        <v>8</v>
      </c>
      <c r="C173" s="58">
        <v>256</v>
      </c>
      <c r="D173" s="20">
        <f t="shared" si="31"/>
        <v>212.48</v>
      </c>
      <c r="E173" s="20">
        <f t="shared" si="30"/>
        <v>305.92</v>
      </c>
      <c r="F173" s="20">
        <f t="shared" si="30"/>
        <v>271.36</v>
      </c>
      <c r="G173" s="20">
        <f t="shared" si="30"/>
        <v>226.56</v>
      </c>
      <c r="H173" s="20">
        <f t="shared" si="30"/>
        <v>248.32</v>
      </c>
      <c r="I173" s="20">
        <f t="shared" si="30"/>
        <v>360.96</v>
      </c>
      <c r="J173" s="20">
        <f t="shared" si="30"/>
        <v>317.44</v>
      </c>
      <c r="K173" s="20">
        <f t="shared" si="30"/>
        <v>266.24</v>
      </c>
    </row>
    <row r="174" spans="1:11" x14ac:dyDescent="0.25">
      <c r="A174" s="3" t="s">
        <v>42</v>
      </c>
      <c r="B174" s="3">
        <v>8</v>
      </c>
      <c r="C174" s="58">
        <v>271</v>
      </c>
      <c r="D174" s="20">
        <f t="shared" si="31"/>
        <v>224.92999999999998</v>
      </c>
      <c r="E174" s="20">
        <f t="shared" si="30"/>
        <v>323.84500000000003</v>
      </c>
      <c r="F174" s="20">
        <f t="shared" si="30"/>
        <v>287.26</v>
      </c>
      <c r="G174" s="20">
        <f t="shared" si="30"/>
        <v>239.83500000000001</v>
      </c>
      <c r="H174" s="20">
        <f t="shared" si="30"/>
        <v>262.87</v>
      </c>
      <c r="I174" s="20">
        <f t="shared" si="30"/>
        <v>382.10999999999996</v>
      </c>
      <c r="J174" s="20">
        <f t="shared" si="30"/>
        <v>336.04</v>
      </c>
      <c r="K174" s="20">
        <f t="shared" si="30"/>
        <v>281.84000000000003</v>
      </c>
    </row>
    <row r="175" spans="1:11" x14ac:dyDescent="0.25">
      <c r="A175" s="3" t="s">
        <v>43</v>
      </c>
      <c r="B175" s="3">
        <v>8</v>
      </c>
      <c r="C175" s="58">
        <v>284</v>
      </c>
      <c r="D175" s="20">
        <f t="shared" si="31"/>
        <v>235.72</v>
      </c>
      <c r="E175" s="20">
        <f t="shared" si="30"/>
        <v>339.38</v>
      </c>
      <c r="F175" s="20">
        <f t="shared" si="30"/>
        <v>301.04000000000002</v>
      </c>
      <c r="G175" s="20">
        <f t="shared" si="30"/>
        <v>251.34</v>
      </c>
      <c r="H175" s="20">
        <f t="shared" si="30"/>
        <v>275.48</v>
      </c>
      <c r="I175" s="20">
        <f t="shared" si="30"/>
        <v>400.44</v>
      </c>
      <c r="J175" s="20">
        <f t="shared" si="30"/>
        <v>352.16</v>
      </c>
      <c r="K175" s="20">
        <f t="shared" si="30"/>
        <v>295.36</v>
      </c>
    </row>
    <row r="176" spans="1:11" x14ac:dyDescent="0.25">
      <c r="A176" s="3">
        <v>126</v>
      </c>
      <c r="B176" s="3">
        <v>8</v>
      </c>
      <c r="C176" s="58">
        <v>299</v>
      </c>
      <c r="D176" s="20">
        <f t="shared" si="31"/>
        <v>248.17</v>
      </c>
      <c r="E176" s="20">
        <f t="shared" si="30"/>
        <v>357.30500000000001</v>
      </c>
      <c r="F176" s="20">
        <f t="shared" si="30"/>
        <v>316.94</v>
      </c>
      <c r="G176" s="20">
        <f t="shared" si="30"/>
        <v>264.61500000000001</v>
      </c>
      <c r="H176" s="20">
        <f t="shared" si="30"/>
        <v>290.02999999999997</v>
      </c>
      <c r="I176" s="20">
        <f t="shared" si="30"/>
        <v>421.59</v>
      </c>
      <c r="J176" s="20">
        <f t="shared" si="30"/>
        <v>370.76</v>
      </c>
      <c r="K176" s="20">
        <f t="shared" si="30"/>
        <v>310.96000000000004</v>
      </c>
    </row>
    <row r="177" spans="1:11" x14ac:dyDescent="0.25">
      <c r="A177" s="3">
        <v>132</v>
      </c>
      <c r="B177" s="3">
        <v>8</v>
      </c>
      <c r="C177" s="58">
        <v>314</v>
      </c>
      <c r="D177" s="20">
        <f t="shared" si="31"/>
        <v>260.62</v>
      </c>
      <c r="E177" s="20">
        <f t="shared" si="30"/>
        <v>375.23</v>
      </c>
      <c r="F177" s="20">
        <f t="shared" si="30"/>
        <v>332.84000000000003</v>
      </c>
      <c r="G177" s="20">
        <f t="shared" si="30"/>
        <v>277.89</v>
      </c>
      <c r="H177" s="20">
        <f t="shared" si="30"/>
        <v>304.58</v>
      </c>
      <c r="I177" s="20">
        <f t="shared" si="30"/>
        <v>442.73999999999995</v>
      </c>
      <c r="J177" s="20">
        <f t="shared" si="30"/>
        <v>389.36</v>
      </c>
      <c r="K177" s="20">
        <f t="shared" si="30"/>
        <v>326.56</v>
      </c>
    </row>
    <row r="178" spans="1:11" x14ac:dyDescent="0.25">
      <c r="A178" s="3">
        <v>138</v>
      </c>
      <c r="B178" s="3">
        <v>8</v>
      </c>
      <c r="C178" s="58">
        <v>328</v>
      </c>
      <c r="D178" s="20">
        <f t="shared" si="31"/>
        <v>272.24</v>
      </c>
      <c r="E178" s="20">
        <f t="shared" si="30"/>
        <v>391.96000000000004</v>
      </c>
      <c r="F178" s="20">
        <f t="shared" si="30"/>
        <v>347.68</v>
      </c>
      <c r="G178" s="20">
        <f t="shared" si="30"/>
        <v>290.28000000000003</v>
      </c>
      <c r="H178" s="20">
        <f t="shared" si="30"/>
        <v>318.15999999999997</v>
      </c>
      <c r="I178" s="20">
        <f t="shared" si="30"/>
        <v>462.47999999999996</v>
      </c>
      <c r="J178" s="20">
        <f t="shared" si="30"/>
        <v>406.71999999999997</v>
      </c>
      <c r="K178" s="20">
        <f t="shared" si="30"/>
        <v>341.12</v>
      </c>
    </row>
    <row r="179" spans="1:11" x14ac:dyDescent="0.25">
      <c r="A179" s="3">
        <v>144</v>
      </c>
      <c r="B179" s="3">
        <v>8</v>
      </c>
      <c r="C179" s="58">
        <v>344</v>
      </c>
      <c r="D179" s="20">
        <f t="shared" si="31"/>
        <v>285.52</v>
      </c>
      <c r="E179" s="20">
        <f t="shared" si="30"/>
        <v>411.08000000000004</v>
      </c>
      <c r="F179" s="20">
        <f t="shared" si="30"/>
        <v>364.64000000000004</v>
      </c>
      <c r="G179" s="20">
        <f t="shared" si="30"/>
        <v>304.44</v>
      </c>
      <c r="H179" s="20">
        <f t="shared" si="30"/>
        <v>333.68</v>
      </c>
      <c r="I179" s="20">
        <f t="shared" si="30"/>
        <v>485.03999999999996</v>
      </c>
      <c r="J179" s="20">
        <f t="shared" si="30"/>
        <v>426.56</v>
      </c>
      <c r="K179" s="20">
        <f t="shared" si="30"/>
        <v>357.76</v>
      </c>
    </row>
    <row r="184" spans="1:11" x14ac:dyDescent="0.25">
      <c r="A184" s="139"/>
      <c r="B184" s="139"/>
      <c r="C184" s="64"/>
      <c r="D184" s="41"/>
    </row>
    <row r="185" spans="1:11" ht="17.399999999999999" x14ac:dyDescent="0.3">
      <c r="A185" s="137" t="s">
        <v>36</v>
      </c>
      <c r="B185" s="138"/>
      <c r="C185" s="138"/>
      <c r="D185" s="136" t="s">
        <v>55</v>
      </c>
      <c r="E185" s="136"/>
      <c r="F185" s="136"/>
      <c r="G185" s="136"/>
      <c r="H185" s="136" t="s">
        <v>80</v>
      </c>
      <c r="I185" s="136"/>
      <c r="J185" s="136"/>
      <c r="K185" s="136"/>
    </row>
    <row r="186" spans="1:11" s="6" customFormat="1" ht="5.0999999999999996" customHeight="1" x14ac:dyDescent="0.25">
      <c r="A186" s="67"/>
      <c r="B186" s="67"/>
      <c r="C186" s="68"/>
      <c r="D186" s="48"/>
      <c r="E186" s="69"/>
      <c r="F186" s="69"/>
      <c r="G186" s="70"/>
      <c r="H186" s="70"/>
      <c r="I186" s="18"/>
      <c r="J186" s="18"/>
    </row>
    <row r="187" spans="1:11" ht="15.6" x14ac:dyDescent="0.3">
      <c r="A187" s="13"/>
      <c r="B187" s="134" t="s">
        <v>70</v>
      </c>
      <c r="C187" s="135"/>
      <c r="D187" s="99" t="str">
        <f>D57</f>
        <v>Contech</v>
      </c>
      <c r="E187" s="99" t="str">
        <f t="shared" ref="E187:K188" si="32">E57</f>
        <v>Twin Oaks</v>
      </c>
      <c r="F187" s="99" t="str">
        <f t="shared" si="32"/>
        <v>Contech</v>
      </c>
      <c r="G187" s="99" t="str">
        <f t="shared" si="32"/>
        <v>Twin Oaks</v>
      </c>
      <c r="H187" s="76" t="s">
        <v>69</v>
      </c>
      <c r="I187" s="76" t="s">
        <v>71</v>
      </c>
      <c r="J187" s="76" t="s">
        <v>69</v>
      </c>
      <c r="K187" s="76" t="s">
        <v>69</v>
      </c>
    </row>
    <row r="188" spans="1:11" ht="18" customHeight="1" x14ac:dyDescent="0.3">
      <c r="A188" s="8"/>
      <c r="B188" s="8"/>
      <c r="C188" s="80" t="s">
        <v>68</v>
      </c>
      <c r="D188" s="124">
        <f>D58</f>
        <v>0.89</v>
      </c>
      <c r="E188" s="124">
        <f t="shared" si="32"/>
        <v>1.28</v>
      </c>
      <c r="F188" s="124">
        <f t="shared" si="32"/>
        <v>1.1399999999999999</v>
      </c>
      <c r="G188" s="124">
        <f t="shared" si="32"/>
        <v>0.94499999999999995</v>
      </c>
      <c r="H188" s="124">
        <f t="shared" si="32"/>
        <v>1.04</v>
      </c>
      <c r="I188" s="124">
        <f t="shared" si="32"/>
        <v>1.51</v>
      </c>
      <c r="J188" s="124">
        <f t="shared" si="32"/>
        <v>1.33</v>
      </c>
      <c r="K188" s="124">
        <f t="shared" si="32"/>
        <v>1.1100000000000001</v>
      </c>
    </row>
    <row r="189" spans="1:11" ht="37.200000000000003" customHeight="1" x14ac:dyDescent="0.25">
      <c r="A189" s="4" t="s">
        <v>33</v>
      </c>
      <c r="B189" s="2" t="s">
        <v>1</v>
      </c>
      <c r="C189" s="71"/>
      <c r="D189" s="66" t="s">
        <v>76</v>
      </c>
      <c r="E189" s="66" t="s">
        <v>77</v>
      </c>
      <c r="F189" s="66" t="s">
        <v>78</v>
      </c>
      <c r="G189" s="66" t="s">
        <v>79</v>
      </c>
      <c r="H189" s="66" t="s">
        <v>85</v>
      </c>
      <c r="I189" s="66" t="s">
        <v>86</v>
      </c>
      <c r="J189" s="66" t="s">
        <v>87</v>
      </c>
      <c r="K189" s="66" t="s">
        <v>88</v>
      </c>
    </row>
    <row r="190" spans="1:11" s="6" customFormat="1" ht="5.0999999999999996" customHeight="1" x14ac:dyDescent="0.25">
      <c r="A190" s="11"/>
      <c r="B190" s="11"/>
      <c r="C190" s="59"/>
      <c r="D190" s="44"/>
      <c r="E190" s="34"/>
      <c r="F190" s="34"/>
      <c r="G190" s="70"/>
      <c r="H190" s="70"/>
      <c r="I190" s="18"/>
      <c r="J190" s="18"/>
    </row>
    <row r="191" spans="1:11" ht="14.1" customHeight="1" x14ac:dyDescent="0.25">
      <c r="A191" s="3" t="s">
        <v>29</v>
      </c>
      <c r="B191" s="3">
        <v>16</v>
      </c>
      <c r="C191" s="63">
        <v>50</v>
      </c>
      <c r="D191" s="20">
        <f>$C191*D$188</f>
        <v>44.5</v>
      </c>
      <c r="E191" s="20">
        <f t="shared" ref="E191:K199" si="33">$C191*E$188</f>
        <v>64</v>
      </c>
      <c r="F191" s="20">
        <f t="shared" si="33"/>
        <v>56.999999999999993</v>
      </c>
      <c r="G191" s="20">
        <f t="shared" si="33"/>
        <v>47.25</v>
      </c>
      <c r="H191" s="20">
        <f t="shared" si="33"/>
        <v>52</v>
      </c>
      <c r="I191" s="20">
        <f t="shared" si="33"/>
        <v>75.5</v>
      </c>
      <c r="J191" s="20">
        <f t="shared" si="33"/>
        <v>66.5</v>
      </c>
      <c r="K191" s="20">
        <f t="shared" si="33"/>
        <v>55.500000000000007</v>
      </c>
    </row>
    <row r="192" spans="1:11" ht="14.1" customHeight="1" x14ac:dyDescent="0.25">
      <c r="A192" s="3" t="s">
        <v>30</v>
      </c>
      <c r="B192" s="3">
        <v>16</v>
      </c>
      <c r="C192" s="63">
        <v>55</v>
      </c>
      <c r="D192" s="20">
        <f t="shared" ref="D192:D199" si="34">$C192*D$188</f>
        <v>48.95</v>
      </c>
      <c r="E192" s="20">
        <f t="shared" si="33"/>
        <v>70.400000000000006</v>
      </c>
      <c r="F192" s="20">
        <f t="shared" si="33"/>
        <v>62.699999999999996</v>
      </c>
      <c r="G192" s="20">
        <f t="shared" si="33"/>
        <v>51.974999999999994</v>
      </c>
      <c r="H192" s="20">
        <f t="shared" si="33"/>
        <v>57.2</v>
      </c>
      <c r="I192" s="20">
        <f t="shared" si="33"/>
        <v>83.05</v>
      </c>
      <c r="J192" s="20">
        <f t="shared" si="33"/>
        <v>73.150000000000006</v>
      </c>
      <c r="K192" s="20">
        <f t="shared" si="33"/>
        <v>61.050000000000004</v>
      </c>
    </row>
    <row r="193" spans="1:11" ht="14.1" customHeight="1" x14ac:dyDescent="0.25">
      <c r="A193" s="3" t="s">
        <v>31</v>
      </c>
      <c r="B193" s="3">
        <v>16</v>
      </c>
      <c r="C193" s="63">
        <v>60</v>
      </c>
      <c r="D193" s="20">
        <f t="shared" si="34"/>
        <v>53.4</v>
      </c>
      <c r="E193" s="20">
        <f t="shared" si="33"/>
        <v>76.8</v>
      </c>
      <c r="F193" s="20">
        <f t="shared" si="33"/>
        <v>68.399999999999991</v>
      </c>
      <c r="G193" s="20">
        <f t="shared" si="33"/>
        <v>56.699999999999996</v>
      </c>
      <c r="H193" s="20">
        <f t="shared" si="33"/>
        <v>62.400000000000006</v>
      </c>
      <c r="I193" s="20">
        <f t="shared" si="33"/>
        <v>90.6</v>
      </c>
      <c r="J193" s="20">
        <f t="shared" si="33"/>
        <v>79.800000000000011</v>
      </c>
      <c r="K193" s="20">
        <f t="shared" si="33"/>
        <v>66.600000000000009</v>
      </c>
    </row>
    <row r="194" spans="1:11" ht="14.1" customHeight="1" x14ac:dyDescent="0.25">
      <c r="A194" s="3" t="s">
        <v>44</v>
      </c>
      <c r="B194" s="3">
        <v>16</v>
      </c>
      <c r="C194" s="63">
        <v>66</v>
      </c>
      <c r="D194" s="20">
        <f t="shared" si="34"/>
        <v>58.74</v>
      </c>
      <c r="E194" s="20">
        <f t="shared" si="33"/>
        <v>84.48</v>
      </c>
      <c r="F194" s="20">
        <f t="shared" si="33"/>
        <v>75.239999999999995</v>
      </c>
      <c r="G194" s="20">
        <f t="shared" si="33"/>
        <v>62.37</v>
      </c>
      <c r="H194" s="20">
        <f t="shared" si="33"/>
        <v>68.64</v>
      </c>
      <c r="I194" s="20">
        <f t="shared" si="33"/>
        <v>99.66</v>
      </c>
      <c r="J194" s="20">
        <f t="shared" si="33"/>
        <v>87.78</v>
      </c>
      <c r="K194" s="20">
        <f t="shared" si="33"/>
        <v>73.260000000000005</v>
      </c>
    </row>
    <row r="195" spans="1:11" ht="14.1" customHeight="1" x14ac:dyDescent="0.25">
      <c r="A195" s="3" t="s">
        <v>45</v>
      </c>
      <c r="B195" s="3">
        <v>16</v>
      </c>
      <c r="C195" s="63">
        <v>71</v>
      </c>
      <c r="D195" s="20">
        <f t="shared" si="34"/>
        <v>63.19</v>
      </c>
      <c r="E195" s="20">
        <f t="shared" si="33"/>
        <v>90.88</v>
      </c>
      <c r="F195" s="20">
        <f t="shared" si="33"/>
        <v>80.94</v>
      </c>
      <c r="G195" s="20">
        <f t="shared" si="33"/>
        <v>67.094999999999999</v>
      </c>
      <c r="H195" s="20">
        <f t="shared" si="33"/>
        <v>73.84</v>
      </c>
      <c r="I195" s="20">
        <f t="shared" si="33"/>
        <v>107.21</v>
      </c>
      <c r="J195" s="20">
        <f t="shared" si="33"/>
        <v>94.43</v>
      </c>
      <c r="K195" s="20">
        <f t="shared" si="33"/>
        <v>78.81</v>
      </c>
    </row>
    <row r="196" spans="1:11" ht="14.1" customHeight="1" x14ac:dyDescent="0.25">
      <c r="A196" s="3" t="s">
        <v>46</v>
      </c>
      <c r="B196" s="3">
        <v>16</v>
      </c>
      <c r="C196" s="63">
        <v>77</v>
      </c>
      <c r="D196" s="20">
        <f t="shared" si="34"/>
        <v>68.53</v>
      </c>
      <c r="E196" s="20">
        <f t="shared" si="33"/>
        <v>98.56</v>
      </c>
      <c r="F196" s="20">
        <f t="shared" si="33"/>
        <v>87.779999999999987</v>
      </c>
      <c r="G196" s="20">
        <f t="shared" si="33"/>
        <v>72.765000000000001</v>
      </c>
      <c r="H196" s="20">
        <f t="shared" si="33"/>
        <v>80.08</v>
      </c>
      <c r="I196" s="20">
        <f t="shared" si="33"/>
        <v>116.27</v>
      </c>
      <c r="J196" s="20">
        <f t="shared" si="33"/>
        <v>102.41000000000001</v>
      </c>
      <c r="K196" s="20">
        <f t="shared" si="33"/>
        <v>85.470000000000013</v>
      </c>
    </row>
    <row r="197" spans="1:11" ht="14.1" customHeight="1" x14ac:dyDescent="0.25">
      <c r="A197" s="3" t="s">
        <v>47</v>
      </c>
      <c r="B197" s="3">
        <v>16</v>
      </c>
      <c r="C197" s="63">
        <v>82</v>
      </c>
      <c r="D197" s="20">
        <f t="shared" si="34"/>
        <v>72.98</v>
      </c>
      <c r="E197" s="20">
        <f t="shared" si="33"/>
        <v>104.96000000000001</v>
      </c>
      <c r="F197" s="20">
        <f t="shared" si="33"/>
        <v>93.47999999999999</v>
      </c>
      <c r="G197" s="20">
        <f t="shared" si="33"/>
        <v>77.489999999999995</v>
      </c>
      <c r="H197" s="20">
        <f t="shared" si="33"/>
        <v>85.28</v>
      </c>
      <c r="I197" s="20">
        <f t="shared" si="33"/>
        <v>123.82000000000001</v>
      </c>
      <c r="J197" s="20">
        <f t="shared" si="33"/>
        <v>109.06</v>
      </c>
      <c r="K197" s="20">
        <f t="shared" si="33"/>
        <v>91.02000000000001</v>
      </c>
    </row>
    <row r="198" spans="1:11" ht="14.1" customHeight="1" x14ac:dyDescent="0.25">
      <c r="A198" s="3" t="s">
        <v>48</v>
      </c>
      <c r="B198" s="3">
        <v>16</v>
      </c>
      <c r="C198" s="56">
        <v>87</v>
      </c>
      <c r="D198" s="20">
        <f t="shared" si="34"/>
        <v>77.430000000000007</v>
      </c>
      <c r="E198" s="20">
        <f t="shared" si="33"/>
        <v>111.36</v>
      </c>
      <c r="F198" s="20">
        <f t="shared" si="33"/>
        <v>99.179999999999993</v>
      </c>
      <c r="G198" s="20">
        <f t="shared" si="33"/>
        <v>82.214999999999989</v>
      </c>
      <c r="H198" s="20">
        <f t="shared" si="33"/>
        <v>90.48</v>
      </c>
      <c r="I198" s="20">
        <f t="shared" si="33"/>
        <v>131.37</v>
      </c>
      <c r="J198" s="20">
        <f t="shared" si="33"/>
        <v>115.71000000000001</v>
      </c>
      <c r="K198" s="20">
        <f t="shared" si="33"/>
        <v>96.570000000000007</v>
      </c>
    </row>
    <row r="199" spans="1:11" ht="14.1" customHeight="1" x14ac:dyDescent="0.25">
      <c r="A199" s="3" t="s">
        <v>49</v>
      </c>
      <c r="B199" s="3">
        <v>16</v>
      </c>
      <c r="C199" s="56">
        <v>93</v>
      </c>
      <c r="D199" s="20">
        <f t="shared" si="34"/>
        <v>82.77</v>
      </c>
      <c r="E199" s="20">
        <f t="shared" si="33"/>
        <v>119.04</v>
      </c>
      <c r="F199" s="20">
        <f t="shared" si="33"/>
        <v>106.02</v>
      </c>
      <c r="G199" s="20">
        <f t="shared" si="33"/>
        <v>87.884999999999991</v>
      </c>
      <c r="H199" s="20">
        <f t="shared" si="33"/>
        <v>96.72</v>
      </c>
      <c r="I199" s="20">
        <f t="shared" si="33"/>
        <v>140.43</v>
      </c>
      <c r="J199" s="20">
        <f t="shared" si="33"/>
        <v>123.69000000000001</v>
      </c>
      <c r="K199" s="20">
        <f t="shared" si="33"/>
        <v>103.23</v>
      </c>
    </row>
    <row r="200" spans="1:11" s="6" customFormat="1" ht="15.75" customHeight="1" x14ac:dyDescent="0.25">
      <c r="A200" s="7"/>
      <c r="B200" s="7"/>
      <c r="C200" s="61"/>
      <c r="D200" s="21"/>
      <c r="E200" s="47"/>
      <c r="F200" s="48"/>
      <c r="G200" s="16"/>
      <c r="H200" s="16"/>
      <c r="I200" s="19"/>
      <c r="J200" s="19"/>
    </row>
    <row r="201" spans="1:11" ht="14.1" customHeight="1" x14ac:dyDescent="0.25">
      <c r="A201" s="3" t="s">
        <v>29</v>
      </c>
      <c r="B201" s="3">
        <v>14</v>
      </c>
      <c r="C201" s="55">
        <v>61</v>
      </c>
      <c r="D201" s="20">
        <f>$C201*D$188</f>
        <v>54.29</v>
      </c>
      <c r="E201" s="20">
        <f t="shared" ref="E201:K212" si="35">$C201*E$188</f>
        <v>78.08</v>
      </c>
      <c r="F201" s="20">
        <f t="shared" si="35"/>
        <v>69.539999999999992</v>
      </c>
      <c r="G201" s="20">
        <f t="shared" si="35"/>
        <v>57.644999999999996</v>
      </c>
      <c r="H201" s="20">
        <f t="shared" si="35"/>
        <v>63.440000000000005</v>
      </c>
      <c r="I201" s="20">
        <f t="shared" si="35"/>
        <v>92.11</v>
      </c>
      <c r="J201" s="20">
        <f t="shared" si="35"/>
        <v>81.13000000000001</v>
      </c>
      <c r="K201" s="20">
        <f t="shared" si="35"/>
        <v>67.710000000000008</v>
      </c>
    </row>
    <row r="202" spans="1:11" ht="14.1" customHeight="1" x14ac:dyDescent="0.25">
      <c r="A202" s="3" t="s">
        <v>30</v>
      </c>
      <c r="B202" s="3">
        <v>14</v>
      </c>
      <c r="C202" s="55">
        <v>67</v>
      </c>
      <c r="D202" s="20">
        <f t="shared" ref="D202:D212" si="36">$C202*D$188</f>
        <v>59.63</v>
      </c>
      <c r="E202" s="20">
        <f t="shared" si="35"/>
        <v>85.76</v>
      </c>
      <c r="F202" s="20">
        <f t="shared" si="35"/>
        <v>76.38</v>
      </c>
      <c r="G202" s="20">
        <f t="shared" si="35"/>
        <v>63.314999999999998</v>
      </c>
      <c r="H202" s="20">
        <f t="shared" si="35"/>
        <v>69.680000000000007</v>
      </c>
      <c r="I202" s="20">
        <f t="shared" si="35"/>
        <v>101.17</v>
      </c>
      <c r="J202" s="20">
        <f t="shared" si="35"/>
        <v>89.11</v>
      </c>
      <c r="K202" s="20">
        <f t="shared" si="35"/>
        <v>74.37</v>
      </c>
    </row>
    <row r="203" spans="1:11" ht="14.1" customHeight="1" x14ac:dyDescent="0.25">
      <c r="A203" s="3" t="s">
        <v>31</v>
      </c>
      <c r="B203" s="3">
        <v>14</v>
      </c>
      <c r="C203" s="55">
        <v>74</v>
      </c>
      <c r="D203" s="20">
        <f t="shared" si="36"/>
        <v>65.86</v>
      </c>
      <c r="E203" s="20">
        <f t="shared" si="35"/>
        <v>94.72</v>
      </c>
      <c r="F203" s="20">
        <f t="shared" si="35"/>
        <v>84.36</v>
      </c>
      <c r="G203" s="20">
        <f t="shared" si="35"/>
        <v>69.929999999999993</v>
      </c>
      <c r="H203" s="20">
        <f t="shared" si="35"/>
        <v>76.960000000000008</v>
      </c>
      <c r="I203" s="20">
        <f t="shared" si="35"/>
        <v>111.74</v>
      </c>
      <c r="J203" s="20">
        <f t="shared" si="35"/>
        <v>98.42</v>
      </c>
      <c r="K203" s="20">
        <f t="shared" si="35"/>
        <v>82.14</v>
      </c>
    </row>
    <row r="204" spans="1:11" ht="14.1" customHeight="1" x14ac:dyDescent="0.25">
      <c r="A204" s="3" t="s">
        <v>44</v>
      </c>
      <c r="B204" s="3">
        <v>14</v>
      </c>
      <c r="C204" s="55">
        <v>81</v>
      </c>
      <c r="D204" s="20">
        <f t="shared" si="36"/>
        <v>72.09</v>
      </c>
      <c r="E204" s="20">
        <f t="shared" si="35"/>
        <v>103.68</v>
      </c>
      <c r="F204" s="20">
        <f t="shared" si="35"/>
        <v>92.339999999999989</v>
      </c>
      <c r="G204" s="20">
        <f t="shared" si="35"/>
        <v>76.545000000000002</v>
      </c>
      <c r="H204" s="20">
        <f t="shared" si="35"/>
        <v>84.240000000000009</v>
      </c>
      <c r="I204" s="20">
        <f t="shared" si="35"/>
        <v>122.31</v>
      </c>
      <c r="J204" s="20">
        <f t="shared" si="35"/>
        <v>107.73</v>
      </c>
      <c r="K204" s="20">
        <f t="shared" si="35"/>
        <v>89.910000000000011</v>
      </c>
    </row>
    <row r="205" spans="1:11" ht="14.1" customHeight="1" x14ac:dyDescent="0.25">
      <c r="A205" s="3" t="s">
        <v>45</v>
      </c>
      <c r="B205" s="3">
        <v>14</v>
      </c>
      <c r="C205" s="55">
        <v>87</v>
      </c>
      <c r="D205" s="20">
        <f t="shared" si="36"/>
        <v>77.430000000000007</v>
      </c>
      <c r="E205" s="20">
        <f t="shared" si="35"/>
        <v>111.36</v>
      </c>
      <c r="F205" s="20">
        <f t="shared" si="35"/>
        <v>99.179999999999993</v>
      </c>
      <c r="G205" s="20">
        <f t="shared" si="35"/>
        <v>82.214999999999989</v>
      </c>
      <c r="H205" s="20">
        <f t="shared" si="35"/>
        <v>90.48</v>
      </c>
      <c r="I205" s="20">
        <f t="shared" si="35"/>
        <v>131.37</v>
      </c>
      <c r="J205" s="20">
        <f t="shared" si="35"/>
        <v>115.71000000000001</v>
      </c>
      <c r="K205" s="20">
        <f t="shared" si="35"/>
        <v>96.570000000000007</v>
      </c>
    </row>
    <row r="206" spans="1:11" ht="14.1" customHeight="1" x14ac:dyDescent="0.25">
      <c r="A206" s="3" t="s">
        <v>46</v>
      </c>
      <c r="B206" s="3">
        <v>14</v>
      </c>
      <c r="C206" s="55">
        <v>94</v>
      </c>
      <c r="D206" s="20">
        <f t="shared" si="36"/>
        <v>83.66</v>
      </c>
      <c r="E206" s="20">
        <f t="shared" si="35"/>
        <v>120.32000000000001</v>
      </c>
      <c r="F206" s="20">
        <f t="shared" si="35"/>
        <v>107.16</v>
      </c>
      <c r="G206" s="20">
        <f t="shared" si="35"/>
        <v>88.83</v>
      </c>
      <c r="H206" s="20">
        <f t="shared" si="35"/>
        <v>97.76</v>
      </c>
      <c r="I206" s="20">
        <f t="shared" si="35"/>
        <v>141.94</v>
      </c>
      <c r="J206" s="20">
        <f t="shared" si="35"/>
        <v>125.02000000000001</v>
      </c>
      <c r="K206" s="20">
        <f t="shared" si="35"/>
        <v>104.34</v>
      </c>
    </row>
    <row r="207" spans="1:11" ht="14.1" customHeight="1" x14ac:dyDescent="0.25">
      <c r="A207" s="3" t="s">
        <v>47</v>
      </c>
      <c r="B207" s="3">
        <v>14</v>
      </c>
      <c r="C207" s="55">
        <v>100</v>
      </c>
      <c r="D207" s="20">
        <f t="shared" si="36"/>
        <v>89</v>
      </c>
      <c r="E207" s="20">
        <f t="shared" si="35"/>
        <v>128</v>
      </c>
      <c r="F207" s="20">
        <f t="shared" si="35"/>
        <v>113.99999999999999</v>
      </c>
      <c r="G207" s="20">
        <f t="shared" si="35"/>
        <v>94.5</v>
      </c>
      <c r="H207" s="20">
        <f t="shared" si="35"/>
        <v>104</v>
      </c>
      <c r="I207" s="20">
        <f t="shared" si="35"/>
        <v>151</v>
      </c>
      <c r="J207" s="20">
        <f t="shared" si="35"/>
        <v>133</v>
      </c>
      <c r="K207" s="20">
        <f t="shared" si="35"/>
        <v>111.00000000000001</v>
      </c>
    </row>
    <row r="208" spans="1:11" ht="14.1" customHeight="1" x14ac:dyDescent="0.25">
      <c r="A208" s="3" t="s">
        <v>48</v>
      </c>
      <c r="B208" s="3">
        <v>14</v>
      </c>
      <c r="C208" s="55">
        <v>107</v>
      </c>
      <c r="D208" s="20">
        <f t="shared" si="36"/>
        <v>95.23</v>
      </c>
      <c r="E208" s="20">
        <f t="shared" si="35"/>
        <v>136.96</v>
      </c>
      <c r="F208" s="20">
        <f t="shared" si="35"/>
        <v>121.97999999999999</v>
      </c>
      <c r="G208" s="20">
        <f t="shared" si="35"/>
        <v>101.11499999999999</v>
      </c>
      <c r="H208" s="20">
        <f t="shared" si="35"/>
        <v>111.28</v>
      </c>
      <c r="I208" s="20">
        <f t="shared" si="35"/>
        <v>161.57</v>
      </c>
      <c r="J208" s="20">
        <f t="shared" si="35"/>
        <v>142.31</v>
      </c>
      <c r="K208" s="20">
        <f t="shared" si="35"/>
        <v>118.77000000000001</v>
      </c>
    </row>
    <row r="209" spans="1:11" ht="14.1" customHeight="1" x14ac:dyDescent="0.25">
      <c r="A209" s="3" t="s">
        <v>49</v>
      </c>
      <c r="B209" s="3">
        <v>14</v>
      </c>
      <c r="C209" s="56">
        <v>114</v>
      </c>
      <c r="D209" s="20">
        <f t="shared" si="36"/>
        <v>101.46000000000001</v>
      </c>
      <c r="E209" s="20">
        <f t="shared" si="35"/>
        <v>145.92000000000002</v>
      </c>
      <c r="F209" s="20">
        <f t="shared" si="35"/>
        <v>129.95999999999998</v>
      </c>
      <c r="G209" s="20">
        <f t="shared" si="35"/>
        <v>107.72999999999999</v>
      </c>
      <c r="H209" s="20">
        <f t="shared" si="35"/>
        <v>118.56</v>
      </c>
      <c r="I209" s="20">
        <f t="shared" si="35"/>
        <v>172.14000000000001</v>
      </c>
      <c r="J209" s="20">
        <f t="shared" si="35"/>
        <v>151.62</v>
      </c>
      <c r="K209" s="20">
        <f t="shared" si="35"/>
        <v>126.54</v>
      </c>
    </row>
    <row r="210" spans="1:11" ht="14.1" customHeight="1" x14ac:dyDescent="0.25">
      <c r="A210" s="3" t="s">
        <v>50</v>
      </c>
      <c r="B210" s="3">
        <v>14</v>
      </c>
      <c r="C210" s="56">
        <v>120</v>
      </c>
      <c r="D210" s="20">
        <f t="shared" si="36"/>
        <v>106.8</v>
      </c>
      <c r="E210" s="20">
        <f t="shared" si="35"/>
        <v>153.6</v>
      </c>
      <c r="F210" s="20">
        <f t="shared" si="35"/>
        <v>136.79999999999998</v>
      </c>
      <c r="G210" s="20">
        <f t="shared" si="35"/>
        <v>113.39999999999999</v>
      </c>
      <c r="H210" s="20">
        <f t="shared" si="35"/>
        <v>124.80000000000001</v>
      </c>
      <c r="I210" s="20">
        <f t="shared" si="35"/>
        <v>181.2</v>
      </c>
      <c r="J210" s="20">
        <f t="shared" si="35"/>
        <v>159.60000000000002</v>
      </c>
      <c r="K210" s="20">
        <f t="shared" si="35"/>
        <v>133.20000000000002</v>
      </c>
    </row>
    <row r="211" spans="1:11" ht="14.1" customHeight="1" x14ac:dyDescent="0.25">
      <c r="A211" s="3" t="s">
        <v>51</v>
      </c>
      <c r="B211" s="3">
        <v>14</v>
      </c>
      <c r="C211" s="56">
        <v>127</v>
      </c>
      <c r="D211" s="20">
        <f t="shared" si="36"/>
        <v>113.03</v>
      </c>
      <c r="E211" s="20">
        <f t="shared" si="35"/>
        <v>162.56</v>
      </c>
      <c r="F211" s="20">
        <f t="shared" si="35"/>
        <v>144.78</v>
      </c>
      <c r="G211" s="20">
        <f t="shared" si="35"/>
        <v>120.015</v>
      </c>
      <c r="H211" s="20">
        <f t="shared" si="35"/>
        <v>132.08000000000001</v>
      </c>
      <c r="I211" s="20">
        <f t="shared" si="35"/>
        <v>191.77</v>
      </c>
      <c r="J211" s="20">
        <f t="shared" si="35"/>
        <v>168.91</v>
      </c>
      <c r="K211" s="20">
        <f t="shared" si="35"/>
        <v>140.97</v>
      </c>
    </row>
    <row r="212" spans="1:11" ht="14.1" customHeight="1" x14ac:dyDescent="0.25">
      <c r="A212" s="3" t="s">
        <v>52</v>
      </c>
      <c r="B212" s="3">
        <v>14</v>
      </c>
      <c r="C212" s="56">
        <v>134</v>
      </c>
      <c r="D212" s="20">
        <f t="shared" si="36"/>
        <v>119.26</v>
      </c>
      <c r="E212" s="20">
        <f t="shared" si="35"/>
        <v>171.52</v>
      </c>
      <c r="F212" s="20">
        <f t="shared" si="35"/>
        <v>152.76</v>
      </c>
      <c r="G212" s="20">
        <f t="shared" si="35"/>
        <v>126.63</v>
      </c>
      <c r="H212" s="20">
        <f t="shared" si="35"/>
        <v>139.36000000000001</v>
      </c>
      <c r="I212" s="20">
        <f t="shared" si="35"/>
        <v>202.34</v>
      </c>
      <c r="J212" s="20">
        <f t="shared" si="35"/>
        <v>178.22</v>
      </c>
      <c r="K212" s="20">
        <f t="shared" si="35"/>
        <v>148.74</v>
      </c>
    </row>
    <row r="213" spans="1:11" s="6" customFormat="1" ht="5.0999999999999996" customHeight="1" x14ac:dyDescent="0.25">
      <c r="A213" s="7"/>
      <c r="B213" s="7"/>
      <c r="C213" s="61"/>
      <c r="D213" s="21"/>
      <c r="E213" s="19"/>
      <c r="F213" s="21"/>
      <c r="G213" s="30"/>
      <c r="H213" s="30"/>
      <c r="I213" s="19"/>
      <c r="J213" s="19"/>
    </row>
    <row r="214" spans="1:11" ht="14.1" customHeight="1" x14ac:dyDescent="0.25">
      <c r="A214" s="3" t="s">
        <v>29</v>
      </c>
      <c r="B214" s="3">
        <v>12</v>
      </c>
      <c r="C214" s="55">
        <v>83</v>
      </c>
      <c r="D214" s="20">
        <f>$C214*D$188</f>
        <v>73.87</v>
      </c>
      <c r="E214" s="20">
        <f t="shared" ref="E214:K225" si="37">$C214*E$188</f>
        <v>106.24000000000001</v>
      </c>
      <c r="F214" s="20">
        <f t="shared" si="37"/>
        <v>94.61999999999999</v>
      </c>
      <c r="G214" s="20">
        <f t="shared" si="37"/>
        <v>78.435000000000002</v>
      </c>
      <c r="H214" s="20">
        <f t="shared" si="37"/>
        <v>86.320000000000007</v>
      </c>
      <c r="I214" s="20">
        <f t="shared" si="37"/>
        <v>125.33</v>
      </c>
      <c r="J214" s="20">
        <f t="shared" si="37"/>
        <v>110.39</v>
      </c>
      <c r="K214" s="20">
        <f t="shared" si="37"/>
        <v>92.13000000000001</v>
      </c>
    </row>
    <row r="215" spans="1:11" ht="14.1" customHeight="1" x14ac:dyDescent="0.25">
      <c r="A215" s="3" t="s">
        <v>30</v>
      </c>
      <c r="B215" s="3">
        <v>12</v>
      </c>
      <c r="C215" s="55">
        <v>92</v>
      </c>
      <c r="D215" s="20">
        <f t="shared" ref="D215:D225" si="38">$C215*D$188</f>
        <v>81.88</v>
      </c>
      <c r="E215" s="20">
        <f t="shared" si="37"/>
        <v>117.76</v>
      </c>
      <c r="F215" s="20">
        <f t="shared" si="37"/>
        <v>104.88</v>
      </c>
      <c r="G215" s="20">
        <f t="shared" si="37"/>
        <v>86.94</v>
      </c>
      <c r="H215" s="20">
        <f t="shared" si="37"/>
        <v>95.68</v>
      </c>
      <c r="I215" s="20">
        <f t="shared" si="37"/>
        <v>138.91999999999999</v>
      </c>
      <c r="J215" s="20">
        <f t="shared" si="37"/>
        <v>122.36000000000001</v>
      </c>
      <c r="K215" s="20">
        <f t="shared" si="37"/>
        <v>102.12</v>
      </c>
    </row>
    <row r="216" spans="1:11" ht="14.1" customHeight="1" x14ac:dyDescent="0.25">
      <c r="A216" s="3" t="s">
        <v>31</v>
      </c>
      <c r="B216" s="3">
        <v>12</v>
      </c>
      <c r="C216" s="55">
        <v>101</v>
      </c>
      <c r="D216" s="20">
        <f t="shared" si="38"/>
        <v>89.89</v>
      </c>
      <c r="E216" s="20">
        <f t="shared" si="37"/>
        <v>129.28</v>
      </c>
      <c r="F216" s="20">
        <f t="shared" si="37"/>
        <v>115.13999999999999</v>
      </c>
      <c r="G216" s="20">
        <f t="shared" si="37"/>
        <v>95.444999999999993</v>
      </c>
      <c r="H216" s="20">
        <f t="shared" si="37"/>
        <v>105.04</v>
      </c>
      <c r="I216" s="20">
        <f t="shared" si="37"/>
        <v>152.51</v>
      </c>
      <c r="J216" s="20">
        <f t="shared" si="37"/>
        <v>134.33000000000001</v>
      </c>
      <c r="K216" s="20">
        <f t="shared" si="37"/>
        <v>112.11000000000001</v>
      </c>
    </row>
    <row r="217" spans="1:11" ht="14.1" customHeight="1" x14ac:dyDescent="0.25">
      <c r="A217" s="3" t="s">
        <v>44</v>
      </c>
      <c r="B217" s="3">
        <v>12</v>
      </c>
      <c r="C217" s="55">
        <v>110</v>
      </c>
      <c r="D217" s="20">
        <f t="shared" si="38"/>
        <v>97.9</v>
      </c>
      <c r="E217" s="20">
        <f t="shared" si="37"/>
        <v>140.80000000000001</v>
      </c>
      <c r="F217" s="20">
        <f t="shared" si="37"/>
        <v>125.39999999999999</v>
      </c>
      <c r="G217" s="20">
        <f t="shared" si="37"/>
        <v>103.94999999999999</v>
      </c>
      <c r="H217" s="20">
        <f t="shared" si="37"/>
        <v>114.4</v>
      </c>
      <c r="I217" s="20">
        <f t="shared" si="37"/>
        <v>166.1</v>
      </c>
      <c r="J217" s="20">
        <f t="shared" si="37"/>
        <v>146.30000000000001</v>
      </c>
      <c r="K217" s="20">
        <f t="shared" si="37"/>
        <v>122.10000000000001</v>
      </c>
    </row>
    <row r="218" spans="1:11" ht="14.1" customHeight="1" x14ac:dyDescent="0.25">
      <c r="A218" s="3" t="s">
        <v>45</v>
      </c>
      <c r="B218" s="3">
        <v>12</v>
      </c>
      <c r="C218" s="55">
        <v>119</v>
      </c>
      <c r="D218" s="20">
        <f t="shared" si="38"/>
        <v>105.91</v>
      </c>
      <c r="E218" s="20">
        <f t="shared" si="37"/>
        <v>152.32</v>
      </c>
      <c r="F218" s="20">
        <f t="shared" si="37"/>
        <v>135.66</v>
      </c>
      <c r="G218" s="20">
        <f t="shared" si="37"/>
        <v>112.455</v>
      </c>
      <c r="H218" s="20">
        <f t="shared" si="37"/>
        <v>123.76</v>
      </c>
      <c r="I218" s="20">
        <f t="shared" si="37"/>
        <v>179.69</v>
      </c>
      <c r="J218" s="20">
        <f t="shared" si="37"/>
        <v>158.27000000000001</v>
      </c>
      <c r="K218" s="20">
        <f t="shared" si="37"/>
        <v>132.09</v>
      </c>
    </row>
    <row r="219" spans="1:11" ht="14.1" customHeight="1" x14ac:dyDescent="0.25">
      <c r="A219" s="3" t="s">
        <v>46</v>
      </c>
      <c r="B219" s="3">
        <v>12</v>
      </c>
      <c r="C219" s="55">
        <v>128</v>
      </c>
      <c r="D219" s="20">
        <f t="shared" si="38"/>
        <v>113.92</v>
      </c>
      <c r="E219" s="20">
        <f t="shared" si="37"/>
        <v>163.84</v>
      </c>
      <c r="F219" s="20">
        <f t="shared" si="37"/>
        <v>145.91999999999999</v>
      </c>
      <c r="G219" s="20">
        <f t="shared" si="37"/>
        <v>120.96</v>
      </c>
      <c r="H219" s="20">
        <f t="shared" si="37"/>
        <v>133.12</v>
      </c>
      <c r="I219" s="20">
        <f t="shared" si="37"/>
        <v>193.28</v>
      </c>
      <c r="J219" s="20">
        <f t="shared" si="37"/>
        <v>170.24</v>
      </c>
      <c r="K219" s="20">
        <f t="shared" si="37"/>
        <v>142.08000000000001</v>
      </c>
    </row>
    <row r="220" spans="1:11" ht="14.1" customHeight="1" x14ac:dyDescent="0.25">
      <c r="A220" s="3" t="s">
        <v>47</v>
      </c>
      <c r="B220" s="3">
        <v>12</v>
      </c>
      <c r="C220" s="55">
        <v>137</v>
      </c>
      <c r="D220" s="20">
        <f t="shared" si="38"/>
        <v>121.93</v>
      </c>
      <c r="E220" s="20">
        <f t="shared" si="37"/>
        <v>175.36</v>
      </c>
      <c r="F220" s="20">
        <f t="shared" si="37"/>
        <v>156.17999999999998</v>
      </c>
      <c r="G220" s="20">
        <f t="shared" si="37"/>
        <v>129.465</v>
      </c>
      <c r="H220" s="20">
        <f t="shared" si="37"/>
        <v>142.48000000000002</v>
      </c>
      <c r="I220" s="20">
        <f t="shared" si="37"/>
        <v>206.87</v>
      </c>
      <c r="J220" s="20">
        <f t="shared" si="37"/>
        <v>182.21</v>
      </c>
      <c r="K220" s="20">
        <f t="shared" si="37"/>
        <v>152.07000000000002</v>
      </c>
    </row>
    <row r="221" spans="1:11" ht="14.1" customHeight="1" x14ac:dyDescent="0.25">
      <c r="A221" s="3" t="s">
        <v>48</v>
      </c>
      <c r="B221" s="3">
        <v>12</v>
      </c>
      <c r="C221" s="55">
        <v>147</v>
      </c>
      <c r="D221" s="20">
        <f t="shared" si="38"/>
        <v>130.83000000000001</v>
      </c>
      <c r="E221" s="20">
        <f t="shared" si="37"/>
        <v>188.16</v>
      </c>
      <c r="F221" s="20">
        <f t="shared" si="37"/>
        <v>167.57999999999998</v>
      </c>
      <c r="G221" s="20">
        <f t="shared" si="37"/>
        <v>138.91499999999999</v>
      </c>
      <c r="H221" s="20">
        <f t="shared" si="37"/>
        <v>152.88</v>
      </c>
      <c r="I221" s="20">
        <f t="shared" si="37"/>
        <v>221.97</v>
      </c>
      <c r="J221" s="20">
        <f t="shared" si="37"/>
        <v>195.51000000000002</v>
      </c>
      <c r="K221" s="20">
        <f t="shared" si="37"/>
        <v>163.17000000000002</v>
      </c>
    </row>
    <row r="222" spans="1:11" ht="14.1" customHeight="1" x14ac:dyDescent="0.25">
      <c r="A222" s="3" t="s">
        <v>49</v>
      </c>
      <c r="B222" s="3">
        <v>12</v>
      </c>
      <c r="C222" s="55">
        <v>155</v>
      </c>
      <c r="D222" s="20">
        <f t="shared" si="38"/>
        <v>137.94999999999999</v>
      </c>
      <c r="E222" s="20">
        <f t="shared" si="37"/>
        <v>198.4</v>
      </c>
      <c r="F222" s="20">
        <f t="shared" si="37"/>
        <v>176.7</v>
      </c>
      <c r="G222" s="20">
        <f t="shared" si="37"/>
        <v>146.47499999999999</v>
      </c>
      <c r="H222" s="20">
        <f t="shared" si="37"/>
        <v>161.20000000000002</v>
      </c>
      <c r="I222" s="20">
        <f t="shared" si="37"/>
        <v>234.05</v>
      </c>
      <c r="J222" s="20">
        <f t="shared" si="37"/>
        <v>206.15</v>
      </c>
      <c r="K222" s="20">
        <f t="shared" si="37"/>
        <v>172.05</v>
      </c>
    </row>
    <row r="223" spans="1:11" ht="14.1" customHeight="1" x14ac:dyDescent="0.25">
      <c r="A223" s="3" t="s">
        <v>50</v>
      </c>
      <c r="B223" s="3">
        <v>12</v>
      </c>
      <c r="C223" s="55">
        <v>165</v>
      </c>
      <c r="D223" s="20">
        <f t="shared" si="38"/>
        <v>146.85</v>
      </c>
      <c r="E223" s="20">
        <f t="shared" si="37"/>
        <v>211.20000000000002</v>
      </c>
      <c r="F223" s="20">
        <f t="shared" si="37"/>
        <v>188.1</v>
      </c>
      <c r="G223" s="20">
        <f t="shared" si="37"/>
        <v>155.92499999999998</v>
      </c>
      <c r="H223" s="20">
        <f t="shared" si="37"/>
        <v>171.6</v>
      </c>
      <c r="I223" s="20">
        <f t="shared" si="37"/>
        <v>249.15</v>
      </c>
      <c r="J223" s="20">
        <f t="shared" si="37"/>
        <v>219.45000000000002</v>
      </c>
      <c r="K223" s="20">
        <f t="shared" si="37"/>
        <v>183.15</v>
      </c>
    </row>
    <row r="224" spans="1:11" ht="14.1" customHeight="1" x14ac:dyDescent="0.25">
      <c r="A224" s="3" t="s">
        <v>51</v>
      </c>
      <c r="B224" s="3">
        <v>12</v>
      </c>
      <c r="C224" s="55">
        <v>174</v>
      </c>
      <c r="D224" s="20">
        <f t="shared" si="38"/>
        <v>154.86000000000001</v>
      </c>
      <c r="E224" s="20">
        <f t="shared" si="37"/>
        <v>222.72</v>
      </c>
      <c r="F224" s="20">
        <f t="shared" si="37"/>
        <v>198.35999999999999</v>
      </c>
      <c r="G224" s="20">
        <f t="shared" si="37"/>
        <v>164.42999999999998</v>
      </c>
      <c r="H224" s="20">
        <f t="shared" si="37"/>
        <v>180.96</v>
      </c>
      <c r="I224" s="20">
        <f t="shared" si="37"/>
        <v>262.74</v>
      </c>
      <c r="J224" s="20">
        <f t="shared" si="37"/>
        <v>231.42000000000002</v>
      </c>
      <c r="K224" s="20">
        <f t="shared" si="37"/>
        <v>193.14000000000001</v>
      </c>
    </row>
    <row r="225" spans="1:11" ht="14.1" customHeight="1" x14ac:dyDescent="0.25">
      <c r="A225" s="3" t="s">
        <v>52</v>
      </c>
      <c r="B225" s="3">
        <v>12</v>
      </c>
      <c r="C225" s="55">
        <v>183</v>
      </c>
      <c r="D225" s="20">
        <f t="shared" si="38"/>
        <v>162.87</v>
      </c>
      <c r="E225" s="20">
        <f t="shared" si="37"/>
        <v>234.24</v>
      </c>
      <c r="F225" s="20">
        <f t="shared" si="37"/>
        <v>208.61999999999998</v>
      </c>
      <c r="G225" s="20">
        <f t="shared" si="37"/>
        <v>172.935</v>
      </c>
      <c r="H225" s="20">
        <f t="shared" si="37"/>
        <v>190.32</v>
      </c>
      <c r="I225" s="20">
        <f t="shared" si="37"/>
        <v>276.33</v>
      </c>
      <c r="J225" s="20">
        <f t="shared" si="37"/>
        <v>243.39000000000001</v>
      </c>
      <c r="K225" s="20">
        <f t="shared" si="37"/>
        <v>203.13000000000002</v>
      </c>
    </row>
    <row r="226" spans="1:11" s="6" customFormat="1" ht="5.0999999999999996" customHeight="1" x14ac:dyDescent="0.25">
      <c r="A226" s="7"/>
      <c r="B226" s="7"/>
      <c r="C226" s="61"/>
      <c r="D226" s="21"/>
      <c r="E226" s="19"/>
      <c r="F226" s="21"/>
      <c r="G226" s="30"/>
      <c r="H226" s="30"/>
      <c r="I226" s="19"/>
      <c r="J226" s="19"/>
    </row>
    <row r="227" spans="1:11" ht="14.1" customHeight="1" x14ac:dyDescent="0.25">
      <c r="A227" s="3" t="s">
        <v>29</v>
      </c>
      <c r="B227" s="3">
        <v>10</v>
      </c>
      <c r="C227" s="55">
        <v>106</v>
      </c>
      <c r="D227" s="20">
        <f>$C227*D$188</f>
        <v>94.34</v>
      </c>
      <c r="E227" s="20">
        <f t="shared" ref="E227:K238" si="39">$C227*E$188</f>
        <v>135.68</v>
      </c>
      <c r="F227" s="20">
        <f t="shared" si="39"/>
        <v>120.83999999999999</v>
      </c>
      <c r="G227" s="20">
        <f t="shared" si="39"/>
        <v>100.17</v>
      </c>
      <c r="H227" s="20">
        <f t="shared" si="39"/>
        <v>110.24000000000001</v>
      </c>
      <c r="I227" s="20">
        <f t="shared" si="39"/>
        <v>160.06</v>
      </c>
      <c r="J227" s="20">
        <f t="shared" si="39"/>
        <v>140.98000000000002</v>
      </c>
      <c r="K227" s="20">
        <f t="shared" si="39"/>
        <v>117.66000000000001</v>
      </c>
    </row>
    <row r="228" spans="1:11" ht="14.1" customHeight="1" x14ac:dyDescent="0.25">
      <c r="A228" s="3" t="s">
        <v>30</v>
      </c>
      <c r="B228" s="3">
        <v>10</v>
      </c>
      <c r="C228" s="55">
        <v>118</v>
      </c>
      <c r="D228" s="20">
        <f t="shared" ref="D228:D238" si="40">$C228*D$188</f>
        <v>105.02</v>
      </c>
      <c r="E228" s="20">
        <f t="shared" si="39"/>
        <v>151.04</v>
      </c>
      <c r="F228" s="20">
        <f t="shared" si="39"/>
        <v>134.51999999999998</v>
      </c>
      <c r="G228" s="20">
        <f t="shared" si="39"/>
        <v>111.50999999999999</v>
      </c>
      <c r="H228" s="20">
        <f t="shared" si="39"/>
        <v>122.72</v>
      </c>
      <c r="I228" s="20">
        <f t="shared" si="39"/>
        <v>178.18</v>
      </c>
      <c r="J228" s="20">
        <f t="shared" si="39"/>
        <v>156.94</v>
      </c>
      <c r="K228" s="20">
        <f t="shared" si="39"/>
        <v>130.98000000000002</v>
      </c>
    </row>
    <row r="229" spans="1:11" ht="14.1" customHeight="1" x14ac:dyDescent="0.25">
      <c r="A229" s="3" t="s">
        <v>31</v>
      </c>
      <c r="B229" s="3">
        <v>10</v>
      </c>
      <c r="C229" s="55">
        <v>129</v>
      </c>
      <c r="D229" s="20">
        <f t="shared" si="40"/>
        <v>114.81</v>
      </c>
      <c r="E229" s="20">
        <f t="shared" si="39"/>
        <v>165.12</v>
      </c>
      <c r="F229" s="20">
        <f t="shared" si="39"/>
        <v>147.05999999999997</v>
      </c>
      <c r="G229" s="20">
        <f t="shared" si="39"/>
        <v>121.90499999999999</v>
      </c>
      <c r="H229" s="20">
        <f t="shared" si="39"/>
        <v>134.16</v>
      </c>
      <c r="I229" s="20">
        <f t="shared" si="39"/>
        <v>194.79</v>
      </c>
      <c r="J229" s="20">
        <f t="shared" si="39"/>
        <v>171.57000000000002</v>
      </c>
      <c r="K229" s="20">
        <f t="shared" si="39"/>
        <v>143.19000000000003</v>
      </c>
    </row>
    <row r="230" spans="1:11" ht="14.1" customHeight="1" x14ac:dyDescent="0.25">
      <c r="A230" s="3" t="s">
        <v>44</v>
      </c>
      <c r="B230" s="3">
        <v>10</v>
      </c>
      <c r="C230" s="55">
        <v>140</v>
      </c>
      <c r="D230" s="20">
        <f t="shared" si="40"/>
        <v>124.60000000000001</v>
      </c>
      <c r="E230" s="20">
        <f t="shared" si="39"/>
        <v>179.20000000000002</v>
      </c>
      <c r="F230" s="20">
        <f t="shared" si="39"/>
        <v>159.6</v>
      </c>
      <c r="G230" s="20">
        <f t="shared" si="39"/>
        <v>132.29999999999998</v>
      </c>
      <c r="H230" s="20">
        <f t="shared" si="39"/>
        <v>145.6</v>
      </c>
      <c r="I230" s="20">
        <f t="shared" si="39"/>
        <v>211.4</v>
      </c>
      <c r="J230" s="20">
        <f t="shared" si="39"/>
        <v>186.20000000000002</v>
      </c>
      <c r="K230" s="20">
        <f t="shared" si="39"/>
        <v>155.4</v>
      </c>
    </row>
    <row r="231" spans="1:11" ht="14.1" customHeight="1" x14ac:dyDescent="0.25">
      <c r="A231" s="3" t="s">
        <v>45</v>
      </c>
      <c r="B231" s="3">
        <v>10</v>
      </c>
      <c r="C231" s="55">
        <v>152</v>
      </c>
      <c r="D231" s="20">
        <f t="shared" si="40"/>
        <v>135.28</v>
      </c>
      <c r="E231" s="20">
        <f t="shared" si="39"/>
        <v>194.56</v>
      </c>
      <c r="F231" s="20">
        <f t="shared" si="39"/>
        <v>173.27999999999997</v>
      </c>
      <c r="G231" s="20">
        <f t="shared" si="39"/>
        <v>143.63999999999999</v>
      </c>
      <c r="H231" s="20">
        <f t="shared" si="39"/>
        <v>158.08000000000001</v>
      </c>
      <c r="I231" s="20">
        <f t="shared" si="39"/>
        <v>229.52</v>
      </c>
      <c r="J231" s="20">
        <f t="shared" si="39"/>
        <v>202.16000000000003</v>
      </c>
      <c r="K231" s="20">
        <f t="shared" si="39"/>
        <v>168.72000000000003</v>
      </c>
    </row>
    <row r="232" spans="1:11" ht="14.1" customHeight="1" x14ac:dyDescent="0.25">
      <c r="A232" s="3" t="s">
        <v>46</v>
      </c>
      <c r="B232" s="3">
        <v>10</v>
      </c>
      <c r="C232" s="55">
        <v>164</v>
      </c>
      <c r="D232" s="20">
        <f t="shared" si="40"/>
        <v>145.96</v>
      </c>
      <c r="E232" s="20">
        <f t="shared" si="39"/>
        <v>209.92000000000002</v>
      </c>
      <c r="F232" s="20">
        <f t="shared" si="39"/>
        <v>186.95999999999998</v>
      </c>
      <c r="G232" s="20">
        <f t="shared" si="39"/>
        <v>154.97999999999999</v>
      </c>
      <c r="H232" s="20">
        <f t="shared" si="39"/>
        <v>170.56</v>
      </c>
      <c r="I232" s="20">
        <f t="shared" si="39"/>
        <v>247.64000000000001</v>
      </c>
      <c r="J232" s="20">
        <f t="shared" si="39"/>
        <v>218.12</v>
      </c>
      <c r="K232" s="20">
        <f t="shared" si="39"/>
        <v>182.04000000000002</v>
      </c>
    </row>
    <row r="233" spans="1:11" ht="14.1" customHeight="1" x14ac:dyDescent="0.25">
      <c r="A233" s="3" t="s">
        <v>47</v>
      </c>
      <c r="B233" s="3">
        <v>10</v>
      </c>
      <c r="C233" s="55">
        <v>175</v>
      </c>
      <c r="D233" s="20">
        <f t="shared" si="40"/>
        <v>155.75</v>
      </c>
      <c r="E233" s="20">
        <f t="shared" si="39"/>
        <v>224</v>
      </c>
      <c r="F233" s="20">
        <f t="shared" si="39"/>
        <v>199.49999999999997</v>
      </c>
      <c r="G233" s="20">
        <f t="shared" si="39"/>
        <v>165.375</v>
      </c>
      <c r="H233" s="20">
        <f t="shared" si="39"/>
        <v>182</v>
      </c>
      <c r="I233" s="20">
        <f t="shared" si="39"/>
        <v>264.25</v>
      </c>
      <c r="J233" s="20">
        <f t="shared" si="39"/>
        <v>232.75</v>
      </c>
      <c r="K233" s="20">
        <f t="shared" si="39"/>
        <v>194.25000000000003</v>
      </c>
    </row>
    <row r="234" spans="1:11" ht="14.1" customHeight="1" x14ac:dyDescent="0.25">
      <c r="A234" s="3" t="s">
        <v>48</v>
      </c>
      <c r="B234" s="3">
        <v>10</v>
      </c>
      <c r="C234" s="55">
        <v>188</v>
      </c>
      <c r="D234" s="20">
        <f t="shared" si="40"/>
        <v>167.32</v>
      </c>
      <c r="E234" s="20">
        <f t="shared" si="39"/>
        <v>240.64000000000001</v>
      </c>
      <c r="F234" s="20">
        <f t="shared" si="39"/>
        <v>214.32</v>
      </c>
      <c r="G234" s="20">
        <f t="shared" si="39"/>
        <v>177.66</v>
      </c>
      <c r="H234" s="20">
        <f t="shared" si="39"/>
        <v>195.52</v>
      </c>
      <c r="I234" s="20">
        <f t="shared" si="39"/>
        <v>283.88</v>
      </c>
      <c r="J234" s="20">
        <f t="shared" si="39"/>
        <v>250.04000000000002</v>
      </c>
      <c r="K234" s="20">
        <f t="shared" si="39"/>
        <v>208.68</v>
      </c>
    </row>
    <row r="235" spans="1:11" ht="14.1" customHeight="1" x14ac:dyDescent="0.25">
      <c r="A235" s="3" t="s">
        <v>49</v>
      </c>
      <c r="B235" s="3">
        <v>10</v>
      </c>
      <c r="C235" s="55">
        <v>198</v>
      </c>
      <c r="D235" s="20">
        <f t="shared" si="40"/>
        <v>176.22</v>
      </c>
      <c r="E235" s="20">
        <f t="shared" si="39"/>
        <v>253.44</v>
      </c>
      <c r="F235" s="20">
        <f t="shared" si="39"/>
        <v>225.71999999999997</v>
      </c>
      <c r="G235" s="20">
        <f t="shared" si="39"/>
        <v>187.10999999999999</v>
      </c>
      <c r="H235" s="20">
        <f t="shared" si="39"/>
        <v>205.92000000000002</v>
      </c>
      <c r="I235" s="20">
        <f t="shared" si="39"/>
        <v>298.98</v>
      </c>
      <c r="J235" s="20">
        <f t="shared" si="39"/>
        <v>263.34000000000003</v>
      </c>
      <c r="K235" s="20">
        <f t="shared" si="39"/>
        <v>219.78000000000003</v>
      </c>
    </row>
    <row r="236" spans="1:11" ht="14.1" customHeight="1" x14ac:dyDescent="0.25">
      <c r="A236" s="3" t="s">
        <v>50</v>
      </c>
      <c r="B236" s="3">
        <v>10</v>
      </c>
      <c r="C236" s="55">
        <v>211</v>
      </c>
      <c r="D236" s="20">
        <f t="shared" si="40"/>
        <v>187.79</v>
      </c>
      <c r="E236" s="20">
        <f t="shared" si="39"/>
        <v>270.08</v>
      </c>
      <c r="F236" s="20">
        <f t="shared" si="39"/>
        <v>240.54</v>
      </c>
      <c r="G236" s="20">
        <f t="shared" si="39"/>
        <v>199.39499999999998</v>
      </c>
      <c r="H236" s="20">
        <f t="shared" si="39"/>
        <v>219.44</v>
      </c>
      <c r="I236" s="20">
        <f t="shared" si="39"/>
        <v>318.61</v>
      </c>
      <c r="J236" s="20">
        <f t="shared" si="39"/>
        <v>280.63</v>
      </c>
      <c r="K236" s="20">
        <f t="shared" si="39"/>
        <v>234.21</v>
      </c>
    </row>
    <row r="237" spans="1:11" ht="14.1" customHeight="1" x14ac:dyDescent="0.25">
      <c r="A237" s="3" t="s">
        <v>51</v>
      </c>
      <c r="B237" s="3">
        <v>10</v>
      </c>
      <c r="C237" s="55">
        <v>222</v>
      </c>
      <c r="D237" s="20">
        <f t="shared" si="40"/>
        <v>197.58</v>
      </c>
      <c r="E237" s="20">
        <f t="shared" si="39"/>
        <v>284.16000000000003</v>
      </c>
      <c r="F237" s="20">
        <f t="shared" si="39"/>
        <v>253.07999999999998</v>
      </c>
      <c r="G237" s="20">
        <f t="shared" si="39"/>
        <v>209.79</v>
      </c>
      <c r="H237" s="20">
        <f t="shared" si="39"/>
        <v>230.88</v>
      </c>
      <c r="I237" s="20">
        <f t="shared" si="39"/>
        <v>335.22</v>
      </c>
      <c r="J237" s="20">
        <f t="shared" si="39"/>
        <v>295.26</v>
      </c>
      <c r="K237" s="20">
        <f t="shared" si="39"/>
        <v>246.42000000000002</v>
      </c>
    </row>
    <row r="238" spans="1:11" ht="14.1" customHeight="1" x14ac:dyDescent="0.25">
      <c r="A238" s="3" t="s">
        <v>52</v>
      </c>
      <c r="B238" s="3">
        <v>10</v>
      </c>
      <c r="C238" s="55">
        <v>234</v>
      </c>
      <c r="D238" s="20">
        <f t="shared" si="40"/>
        <v>208.26</v>
      </c>
      <c r="E238" s="20">
        <f t="shared" si="39"/>
        <v>299.52</v>
      </c>
      <c r="F238" s="20">
        <f t="shared" si="39"/>
        <v>266.76</v>
      </c>
      <c r="G238" s="20">
        <f t="shared" si="39"/>
        <v>221.13</v>
      </c>
      <c r="H238" s="20">
        <f t="shared" si="39"/>
        <v>243.36</v>
      </c>
      <c r="I238" s="20">
        <f t="shared" si="39"/>
        <v>353.34</v>
      </c>
      <c r="J238" s="20">
        <f t="shared" si="39"/>
        <v>311.22000000000003</v>
      </c>
      <c r="K238" s="20">
        <f t="shared" si="39"/>
        <v>259.74</v>
      </c>
    </row>
    <row r="239" spans="1:11" s="6" customFormat="1" ht="15" customHeight="1" x14ac:dyDescent="0.25">
      <c r="A239" s="7"/>
      <c r="B239" s="7"/>
      <c r="C239" s="61"/>
      <c r="D239" s="21"/>
      <c r="E239" s="19"/>
      <c r="F239" s="19"/>
      <c r="G239" s="22"/>
      <c r="H239" s="22"/>
      <c r="I239" s="35"/>
      <c r="J239" s="35"/>
    </row>
    <row r="240" spans="1:11" x14ac:dyDescent="0.25">
      <c r="A240" s="3" t="s">
        <v>29</v>
      </c>
      <c r="B240" s="23" t="s">
        <v>54</v>
      </c>
      <c r="C240" s="57">
        <v>129</v>
      </c>
      <c r="D240" s="20">
        <f>$C240*D$188</f>
        <v>114.81</v>
      </c>
      <c r="E240" s="20">
        <f t="shared" ref="E240:K251" si="41">$C240*E$188</f>
        <v>165.12</v>
      </c>
      <c r="F240" s="20">
        <f t="shared" si="41"/>
        <v>147.05999999999997</v>
      </c>
      <c r="G240" s="20">
        <f t="shared" si="41"/>
        <v>121.90499999999999</v>
      </c>
      <c r="H240" s="20">
        <f t="shared" si="41"/>
        <v>134.16</v>
      </c>
      <c r="I240" s="20">
        <f t="shared" si="41"/>
        <v>194.79</v>
      </c>
      <c r="J240" s="20">
        <f t="shared" si="41"/>
        <v>171.57000000000002</v>
      </c>
      <c r="K240" s="20">
        <f t="shared" si="41"/>
        <v>143.19000000000003</v>
      </c>
    </row>
    <row r="241" spans="1:11" x14ac:dyDescent="0.25">
      <c r="A241" s="14" t="s">
        <v>30</v>
      </c>
      <c r="B241" s="3">
        <v>8</v>
      </c>
      <c r="C241" s="57">
        <v>143</v>
      </c>
      <c r="D241" s="20">
        <f t="shared" ref="D241:D251" si="42">$C241*D$188</f>
        <v>127.27</v>
      </c>
      <c r="E241" s="20">
        <f t="shared" si="41"/>
        <v>183.04</v>
      </c>
      <c r="F241" s="20">
        <f t="shared" si="41"/>
        <v>163.01999999999998</v>
      </c>
      <c r="G241" s="20">
        <f t="shared" si="41"/>
        <v>135.13499999999999</v>
      </c>
      <c r="H241" s="20">
        <f t="shared" si="41"/>
        <v>148.72</v>
      </c>
      <c r="I241" s="20">
        <f t="shared" si="41"/>
        <v>215.93</v>
      </c>
      <c r="J241" s="20">
        <f t="shared" si="41"/>
        <v>190.19</v>
      </c>
      <c r="K241" s="20">
        <f t="shared" si="41"/>
        <v>158.73000000000002</v>
      </c>
    </row>
    <row r="242" spans="1:11" x14ac:dyDescent="0.25">
      <c r="A242" s="14" t="s">
        <v>31</v>
      </c>
      <c r="B242" s="3">
        <v>8</v>
      </c>
      <c r="C242" s="58">
        <v>157</v>
      </c>
      <c r="D242" s="20">
        <f t="shared" si="42"/>
        <v>139.72999999999999</v>
      </c>
      <c r="E242" s="20">
        <f t="shared" si="41"/>
        <v>200.96</v>
      </c>
      <c r="F242" s="20">
        <f t="shared" si="41"/>
        <v>178.98</v>
      </c>
      <c r="G242" s="20">
        <f t="shared" si="41"/>
        <v>148.36499999999998</v>
      </c>
      <c r="H242" s="20">
        <f t="shared" si="41"/>
        <v>163.28</v>
      </c>
      <c r="I242" s="20">
        <f t="shared" si="41"/>
        <v>237.07</v>
      </c>
      <c r="J242" s="20">
        <f t="shared" si="41"/>
        <v>208.81</v>
      </c>
      <c r="K242" s="20">
        <f t="shared" si="41"/>
        <v>174.27</v>
      </c>
    </row>
    <row r="243" spans="1:11" x14ac:dyDescent="0.25">
      <c r="A243" s="3" t="s">
        <v>44</v>
      </c>
      <c r="B243" s="3">
        <v>8</v>
      </c>
      <c r="C243" s="58">
        <v>171</v>
      </c>
      <c r="D243" s="20">
        <f t="shared" si="42"/>
        <v>152.19</v>
      </c>
      <c r="E243" s="20">
        <f t="shared" si="41"/>
        <v>218.88</v>
      </c>
      <c r="F243" s="20">
        <f t="shared" si="41"/>
        <v>194.93999999999997</v>
      </c>
      <c r="G243" s="20">
        <f t="shared" si="41"/>
        <v>161.595</v>
      </c>
      <c r="H243" s="20">
        <f t="shared" si="41"/>
        <v>177.84</v>
      </c>
      <c r="I243" s="20">
        <f t="shared" si="41"/>
        <v>258.20999999999998</v>
      </c>
      <c r="J243" s="20">
        <f t="shared" si="41"/>
        <v>227.43</v>
      </c>
      <c r="K243" s="20">
        <f t="shared" si="41"/>
        <v>189.81000000000003</v>
      </c>
    </row>
    <row r="244" spans="1:11" x14ac:dyDescent="0.25">
      <c r="A244" s="3" t="s">
        <v>45</v>
      </c>
      <c r="B244" s="3">
        <v>8</v>
      </c>
      <c r="C244" s="58">
        <v>185</v>
      </c>
      <c r="D244" s="20">
        <f t="shared" si="42"/>
        <v>164.65</v>
      </c>
      <c r="E244" s="20">
        <f t="shared" si="41"/>
        <v>236.8</v>
      </c>
      <c r="F244" s="20">
        <f t="shared" si="41"/>
        <v>210.89999999999998</v>
      </c>
      <c r="G244" s="20">
        <f t="shared" si="41"/>
        <v>174.82499999999999</v>
      </c>
      <c r="H244" s="20">
        <f t="shared" si="41"/>
        <v>192.4</v>
      </c>
      <c r="I244" s="20">
        <f t="shared" si="41"/>
        <v>279.35000000000002</v>
      </c>
      <c r="J244" s="20">
        <f t="shared" si="41"/>
        <v>246.05</v>
      </c>
      <c r="K244" s="20">
        <f t="shared" si="41"/>
        <v>205.35000000000002</v>
      </c>
    </row>
    <row r="245" spans="1:11" x14ac:dyDescent="0.25">
      <c r="A245" s="3" t="s">
        <v>46</v>
      </c>
      <c r="B245" s="3">
        <v>8</v>
      </c>
      <c r="C245" s="58">
        <v>199</v>
      </c>
      <c r="D245" s="20">
        <f t="shared" si="42"/>
        <v>177.11</v>
      </c>
      <c r="E245" s="20">
        <f t="shared" si="41"/>
        <v>254.72</v>
      </c>
      <c r="F245" s="20">
        <f t="shared" si="41"/>
        <v>226.85999999999999</v>
      </c>
      <c r="G245" s="20">
        <f t="shared" si="41"/>
        <v>188.05499999999998</v>
      </c>
      <c r="H245" s="20">
        <f t="shared" si="41"/>
        <v>206.96</v>
      </c>
      <c r="I245" s="20">
        <f t="shared" si="41"/>
        <v>300.49</v>
      </c>
      <c r="J245" s="20">
        <f t="shared" si="41"/>
        <v>264.67</v>
      </c>
      <c r="K245" s="20">
        <f t="shared" si="41"/>
        <v>220.89000000000001</v>
      </c>
    </row>
    <row r="246" spans="1:11" x14ac:dyDescent="0.25">
      <c r="A246" s="3" t="s">
        <v>47</v>
      </c>
      <c r="B246" s="3">
        <v>8</v>
      </c>
      <c r="C246" s="58">
        <v>213</v>
      </c>
      <c r="D246" s="20">
        <f t="shared" si="42"/>
        <v>189.57</v>
      </c>
      <c r="E246" s="20">
        <f t="shared" si="41"/>
        <v>272.64</v>
      </c>
      <c r="F246" s="20">
        <f t="shared" si="41"/>
        <v>242.82</v>
      </c>
      <c r="G246" s="20">
        <f t="shared" si="41"/>
        <v>201.285</v>
      </c>
      <c r="H246" s="20">
        <f t="shared" si="41"/>
        <v>221.52</v>
      </c>
      <c r="I246" s="20">
        <f t="shared" si="41"/>
        <v>321.63</v>
      </c>
      <c r="J246" s="20">
        <f t="shared" si="41"/>
        <v>283.29000000000002</v>
      </c>
      <c r="K246" s="20">
        <f t="shared" si="41"/>
        <v>236.43</v>
      </c>
    </row>
    <row r="247" spans="1:11" x14ac:dyDescent="0.25">
      <c r="A247" s="3" t="s">
        <v>48</v>
      </c>
      <c r="B247" s="3">
        <v>8</v>
      </c>
      <c r="C247" s="58">
        <v>228</v>
      </c>
      <c r="D247" s="20">
        <f t="shared" si="42"/>
        <v>202.92000000000002</v>
      </c>
      <c r="E247" s="20">
        <f t="shared" si="41"/>
        <v>291.84000000000003</v>
      </c>
      <c r="F247" s="20">
        <f t="shared" si="41"/>
        <v>259.91999999999996</v>
      </c>
      <c r="G247" s="20">
        <f t="shared" si="41"/>
        <v>215.45999999999998</v>
      </c>
      <c r="H247" s="20">
        <f t="shared" si="41"/>
        <v>237.12</v>
      </c>
      <c r="I247" s="20">
        <f t="shared" si="41"/>
        <v>344.28000000000003</v>
      </c>
      <c r="J247" s="20">
        <f t="shared" si="41"/>
        <v>303.24</v>
      </c>
      <c r="K247" s="20">
        <f t="shared" si="41"/>
        <v>253.08</v>
      </c>
    </row>
    <row r="248" spans="1:11" x14ac:dyDescent="0.25">
      <c r="A248" s="3" t="s">
        <v>49</v>
      </c>
      <c r="B248" s="3">
        <v>8</v>
      </c>
      <c r="C248" s="58">
        <v>241</v>
      </c>
      <c r="D248" s="20">
        <f t="shared" si="42"/>
        <v>214.49</v>
      </c>
      <c r="E248" s="20">
        <f t="shared" si="41"/>
        <v>308.48</v>
      </c>
      <c r="F248" s="20">
        <f t="shared" si="41"/>
        <v>274.73999999999995</v>
      </c>
      <c r="G248" s="20">
        <f t="shared" si="41"/>
        <v>227.74499999999998</v>
      </c>
      <c r="H248" s="20">
        <f t="shared" si="41"/>
        <v>250.64000000000001</v>
      </c>
      <c r="I248" s="20">
        <f t="shared" si="41"/>
        <v>363.91</v>
      </c>
      <c r="J248" s="20">
        <f t="shared" si="41"/>
        <v>320.53000000000003</v>
      </c>
      <c r="K248" s="20">
        <f t="shared" si="41"/>
        <v>267.51000000000005</v>
      </c>
    </row>
    <row r="249" spans="1:11" x14ac:dyDescent="0.25">
      <c r="A249" s="3" t="s">
        <v>50</v>
      </c>
      <c r="B249" s="3">
        <v>8</v>
      </c>
      <c r="C249" s="58">
        <v>256</v>
      </c>
      <c r="D249" s="20">
        <f t="shared" si="42"/>
        <v>227.84</v>
      </c>
      <c r="E249" s="20">
        <f t="shared" si="41"/>
        <v>327.68</v>
      </c>
      <c r="F249" s="20">
        <f t="shared" si="41"/>
        <v>291.83999999999997</v>
      </c>
      <c r="G249" s="20">
        <f t="shared" si="41"/>
        <v>241.92</v>
      </c>
      <c r="H249" s="20">
        <f t="shared" si="41"/>
        <v>266.24</v>
      </c>
      <c r="I249" s="20">
        <f t="shared" si="41"/>
        <v>386.56</v>
      </c>
      <c r="J249" s="20">
        <f t="shared" si="41"/>
        <v>340.48</v>
      </c>
      <c r="K249" s="20">
        <f t="shared" si="41"/>
        <v>284.16000000000003</v>
      </c>
    </row>
    <row r="250" spans="1:11" x14ac:dyDescent="0.25">
      <c r="A250" s="3" t="s">
        <v>51</v>
      </c>
      <c r="B250" s="3">
        <v>8</v>
      </c>
      <c r="C250" s="58">
        <v>271</v>
      </c>
      <c r="D250" s="20">
        <f t="shared" si="42"/>
        <v>241.19</v>
      </c>
      <c r="E250" s="20">
        <f t="shared" si="41"/>
        <v>346.88</v>
      </c>
      <c r="F250" s="20">
        <f t="shared" si="41"/>
        <v>308.94</v>
      </c>
      <c r="G250" s="20">
        <f t="shared" si="41"/>
        <v>256.09499999999997</v>
      </c>
      <c r="H250" s="20">
        <f t="shared" si="41"/>
        <v>281.84000000000003</v>
      </c>
      <c r="I250" s="20">
        <f t="shared" si="41"/>
        <v>409.21</v>
      </c>
      <c r="J250" s="20">
        <f t="shared" si="41"/>
        <v>360.43</v>
      </c>
      <c r="K250" s="20">
        <f t="shared" si="41"/>
        <v>300.81</v>
      </c>
    </row>
    <row r="251" spans="1:11" x14ac:dyDescent="0.25">
      <c r="A251" s="3" t="s">
        <v>52</v>
      </c>
      <c r="B251" s="3">
        <v>8</v>
      </c>
      <c r="C251" s="58">
        <v>284</v>
      </c>
      <c r="D251" s="20">
        <f t="shared" si="42"/>
        <v>252.76</v>
      </c>
      <c r="E251" s="20">
        <f t="shared" si="41"/>
        <v>363.52</v>
      </c>
      <c r="F251" s="20">
        <f t="shared" si="41"/>
        <v>323.76</v>
      </c>
      <c r="G251" s="20">
        <f t="shared" si="41"/>
        <v>268.38</v>
      </c>
      <c r="H251" s="20">
        <f t="shared" si="41"/>
        <v>295.36</v>
      </c>
      <c r="I251" s="20">
        <f t="shared" si="41"/>
        <v>428.84</v>
      </c>
      <c r="J251" s="20">
        <f t="shared" si="41"/>
        <v>377.72</v>
      </c>
      <c r="K251" s="20">
        <f t="shared" si="41"/>
        <v>315.24</v>
      </c>
    </row>
    <row r="256" spans="1:11" x14ac:dyDescent="0.25">
      <c r="A256" s="73" t="s">
        <v>56</v>
      </c>
    </row>
    <row r="258" spans="1:4" x14ac:dyDescent="0.25">
      <c r="A258" s="72" t="s">
        <v>57</v>
      </c>
      <c r="B258" s="72" t="s">
        <v>58</v>
      </c>
    </row>
    <row r="260" spans="1:4" x14ac:dyDescent="0.25">
      <c r="A260" s="72" t="s">
        <v>59</v>
      </c>
      <c r="B260" s="72" t="s">
        <v>60</v>
      </c>
      <c r="D260" s="25" t="s">
        <v>65</v>
      </c>
    </row>
    <row r="261" spans="1:4" x14ac:dyDescent="0.25">
      <c r="B261" s="72" t="s">
        <v>61</v>
      </c>
      <c r="D261" s="25" t="s">
        <v>66</v>
      </c>
    </row>
    <row r="262" spans="1:4" x14ac:dyDescent="0.25">
      <c r="B262" s="72" t="s">
        <v>62</v>
      </c>
      <c r="D262" s="25" t="s">
        <v>67</v>
      </c>
    </row>
    <row r="264" spans="1:4" x14ac:dyDescent="0.25">
      <c r="A264" s="72" t="s">
        <v>63</v>
      </c>
      <c r="B264" s="72" t="s">
        <v>64</v>
      </c>
    </row>
  </sheetData>
  <mergeCells count="19">
    <mergeCell ref="A1:C1"/>
    <mergeCell ref="A6:C6"/>
    <mergeCell ref="A54:C54"/>
    <mergeCell ref="A55:C55"/>
    <mergeCell ref="A2:G2"/>
    <mergeCell ref="B8:C8"/>
    <mergeCell ref="D55:G55"/>
    <mergeCell ref="H55:K55"/>
    <mergeCell ref="D102:G102"/>
    <mergeCell ref="H102:K102"/>
    <mergeCell ref="A101:C101"/>
    <mergeCell ref="A102:C102"/>
    <mergeCell ref="B104:C104"/>
    <mergeCell ref="B57:C57"/>
    <mergeCell ref="D185:G185"/>
    <mergeCell ref="H185:K185"/>
    <mergeCell ref="B187:C187"/>
    <mergeCell ref="A185:C185"/>
    <mergeCell ref="A184:B184"/>
  </mergeCells>
  <printOptions horizontalCentered="1"/>
  <pageMargins left="0.25" right="0.25" top="0.75" bottom="0.75" header="0.3" footer="0.3"/>
  <pageSetup scale="86" orientation="portrait" r:id="rId1"/>
  <headerFooter alignWithMargins="0">
    <oddFooter>Page &amp;P of &amp;N</oddFooter>
  </headerFooter>
  <rowBreaks count="3" manualBreakCount="3">
    <brk id="31" max="16383" man="1"/>
    <brk id="78" max="16383" man="1"/>
    <brk id="1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Counties By Region</vt:lpstr>
      <vt:lpstr>PICKED UP PLANT-West Central</vt:lpstr>
      <vt:lpstr>DELIVERED-West Central</vt:lpstr>
      <vt:lpstr>WC Region Per Foot Cost</vt:lpstr>
      <vt:lpstr>'WC Region Per Foot Cost'!Print_Area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Josh</cp:lastModifiedBy>
  <cp:lastPrinted>2018-04-18T13:12:29Z</cp:lastPrinted>
  <dcterms:created xsi:type="dcterms:W3CDTF">2005-07-11T17:00:45Z</dcterms:created>
  <dcterms:modified xsi:type="dcterms:W3CDTF">2019-01-09T13:49:00Z</dcterms:modified>
</cp:coreProperties>
</file>